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unfao-my.sharepoint.com/personal/ece_gultan_fao_org/Documents/DATA HUB/HH Questionnaire/Countries/"/>
    </mc:Choice>
  </mc:AlternateContent>
  <bookViews>
    <workbookView xWindow="0" yWindow="0" windowWidth="28740" windowHeight="11640"/>
  </bookViews>
  <sheets>
    <sheet name="survey" sheetId="1" r:id="rId1"/>
  </sheets>
  <externalReferences>
    <externalReference r:id="rId2"/>
  </externalReferences>
  <definedNames>
    <definedName name="_xlnm._FilterDatabase" localSheetId="0" hidden="1">survey!$A$3:$XEN$3</definedName>
  </definedNames>
  <calcPr calcId="162913"/>
</workbook>
</file>

<file path=xl/calcChain.xml><?xml version="1.0" encoding="utf-8"?>
<calcChain xmlns="http://schemas.openxmlformats.org/spreadsheetml/2006/main">
  <c r="X230" i="1" l="1"/>
  <c r="W230" i="1"/>
  <c r="E230" i="1"/>
  <c r="W229" i="1"/>
  <c r="X229" i="1" s="1"/>
  <c r="E229" i="1"/>
  <c r="X228" i="1"/>
  <c r="W228" i="1"/>
  <c r="X227" i="1"/>
  <c r="W227" i="1"/>
  <c r="E227" i="1"/>
  <c r="X226" i="1"/>
  <c r="W226" i="1"/>
  <c r="E226" i="1"/>
  <c r="X225" i="1"/>
  <c r="W225" i="1"/>
  <c r="E225" i="1"/>
  <c r="X224" i="1"/>
  <c r="W224" i="1"/>
  <c r="E224" i="1"/>
  <c r="X223" i="1"/>
  <c r="W223" i="1"/>
  <c r="E223" i="1"/>
  <c r="X222" i="1"/>
  <c r="W222" i="1"/>
  <c r="E222" i="1"/>
  <c r="X221" i="1"/>
  <c r="W221" i="1"/>
  <c r="E221" i="1"/>
  <c r="X220" i="1"/>
  <c r="W220" i="1"/>
  <c r="X219" i="1"/>
  <c r="W219" i="1"/>
  <c r="X214" i="1"/>
  <c r="W214" i="1"/>
  <c r="E214" i="1"/>
  <c r="X213" i="1"/>
  <c r="W213" i="1"/>
  <c r="X212" i="1"/>
  <c r="W212" i="1"/>
  <c r="E212" i="1"/>
  <c r="W211" i="1"/>
  <c r="X211" i="1" s="1"/>
  <c r="E211" i="1"/>
  <c r="X210" i="1"/>
  <c r="W210" i="1"/>
  <c r="W209" i="1"/>
  <c r="X209" i="1" s="1"/>
  <c r="E209" i="1"/>
  <c r="W208" i="1"/>
  <c r="X208" i="1" s="1"/>
  <c r="E208" i="1"/>
  <c r="A208" i="1"/>
  <c r="A209" i="1" s="1"/>
  <c r="A211" i="1" s="1"/>
  <c r="A212" i="1" s="1"/>
  <c r="X207" i="1"/>
  <c r="W207" i="1"/>
  <c r="X206" i="1"/>
  <c r="W206" i="1"/>
  <c r="E206" i="1"/>
  <c r="X205" i="1"/>
  <c r="W205" i="1"/>
  <c r="E205" i="1"/>
  <c r="X204" i="1"/>
  <c r="W204" i="1"/>
  <c r="E204" i="1"/>
  <c r="X203" i="1"/>
  <c r="W203" i="1"/>
  <c r="E203" i="1"/>
  <c r="X202" i="1"/>
  <c r="W202" i="1"/>
  <c r="E202" i="1"/>
  <c r="X201" i="1"/>
  <c r="W201" i="1"/>
  <c r="E201" i="1"/>
  <c r="X200" i="1"/>
  <c r="W200" i="1"/>
  <c r="E200" i="1"/>
  <c r="X199" i="1"/>
  <c r="W199" i="1"/>
  <c r="E199" i="1"/>
  <c r="X198" i="1"/>
  <c r="W198" i="1"/>
  <c r="E198" i="1"/>
  <c r="X197" i="1"/>
  <c r="W197" i="1"/>
  <c r="E197" i="1"/>
  <c r="X196" i="1"/>
  <c r="W196" i="1"/>
  <c r="E196" i="1"/>
  <c r="W195" i="1"/>
  <c r="X195" i="1" s="1"/>
  <c r="E195" i="1"/>
  <c r="A195" i="1"/>
  <c r="A196" i="1" s="1"/>
  <c r="A197" i="1" s="1"/>
  <c r="A198" i="1" s="1"/>
  <c r="A199" i="1" s="1"/>
  <c r="A200" i="1" s="1"/>
  <c r="A201" i="1" s="1"/>
  <c r="A202" i="1" s="1"/>
  <c r="A203" i="1" s="1"/>
  <c r="A204" i="1" s="1"/>
  <c r="A205" i="1" s="1"/>
  <c r="X194" i="1"/>
  <c r="W194" i="1"/>
  <c r="E194" i="1"/>
  <c r="A194" i="1"/>
  <c r="X193" i="1"/>
  <c r="W193" i="1"/>
  <c r="E193" i="1"/>
  <c r="A193" i="1"/>
  <c r="X192" i="1"/>
  <c r="W192" i="1"/>
  <c r="E192" i="1"/>
  <c r="A192" i="1"/>
  <c r="X191" i="1"/>
  <c r="W191" i="1"/>
  <c r="E191" i="1"/>
  <c r="X190" i="1"/>
  <c r="W190" i="1"/>
  <c r="E190" i="1"/>
  <c r="X189" i="1"/>
  <c r="W189" i="1"/>
  <c r="E189" i="1"/>
  <c r="X188" i="1"/>
  <c r="W188" i="1"/>
  <c r="E188" i="1"/>
  <c r="X187" i="1"/>
  <c r="W187" i="1"/>
  <c r="E187" i="1"/>
  <c r="X186" i="1"/>
  <c r="W186" i="1"/>
  <c r="E186" i="1"/>
  <c r="A186" i="1"/>
  <c r="A187" i="1" s="1"/>
  <c r="X185" i="1"/>
  <c r="W185" i="1"/>
  <c r="E185" i="1"/>
  <c r="A185" i="1"/>
  <c r="X184" i="1"/>
  <c r="W184" i="1"/>
  <c r="E184" i="1"/>
  <c r="A184" i="1"/>
  <c r="X183" i="1"/>
  <c r="W183" i="1"/>
  <c r="E183" i="1"/>
  <c r="A183" i="1"/>
  <c r="X182" i="1"/>
  <c r="W182" i="1"/>
  <c r="E182" i="1"/>
  <c r="A182" i="1"/>
  <c r="X181" i="1"/>
  <c r="W181" i="1"/>
  <c r="E181" i="1"/>
  <c r="A181" i="1"/>
  <c r="X180" i="1"/>
  <c r="W180" i="1"/>
  <c r="E180" i="1"/>
  <c r="X179" i="1"/>
  <c r="W179" i="1"/>
  <c r="E179" i="1"/>
  <c r="X178" i="1"/>
  <c r="W178" i="1"/>
  <c r="E178" i="1"/>
  <c r="X177" i="1"/>
  <c r="W177" i="1"/>
  <c r="E177" i="1"/>
  <c r="X176" i="1"/>
  <c r="W176" i="1"/>
  <c r="E176" i="1"/>
  <c r="X175" i="1"/>
  <c r="W175" i="1"/>
  <c r="E175" i="1"/>
  <c r="W174" i="1"/>
  <c r="X174" i="1" s="1"/>
  <c r="E174" i="1"/>
  <c r="X173" i="1"/>
  <c r="W173" i="1"/>
  <c r="E173" i="1"/>
  <c r="X172" i="1"/>
  <c r="W172" i="1"/>
  <c r="E172" i="1"/>
  <c r="W171" i="1"/>
  <c r="X171" i="1" s="1"/>
  <c r="E171" i="1"/>
  <c r="X170" i="1"/>
  <c r="W170" i="1"/>
  <c r="E170" i="1"/>
  <c r="X169" i="1"/>
  <c r="W169" i="1"/>
  <c r="E169" i="1"/>
  <c r="W168" i="1"/>
  <c r="X168" i="1" s="1"/>
  <c r="E168" i="1"/>
  <c r="X167" i="1"/>
  <c r="W167" i="1"/>
  <c r="E167" i="1"/>
  <c r="X166" i="1"/>
  <c r="W166" i="1"/>
  <c r="E166" i="1"/>
  <c r="W165" i="1"/>
  <c r="X165" i="1" s="1"/>
  <c r="E165" i="1"/>
  <c r="X164" i="1"/>
  <c r="W164" i="1"/>
  <c r="X163" i="1"/>
  <c r="W163" i="1"/>
  <c r="O163" i="1"/>
  <c r="O162" i="1"/>
  <c r="W162" i="1" s="1"/>
  <c r="X162" i="1" s="1"/>
  <c r="E162" i="1"/>
  <c r="X161" i="1"/>
  <c r="W161" i="1"/>
  <c r="O161" i="1"/>
  <c r="X160" i="1"/>
  <c r="W160" i="1"/>
  <c r="O160" i="1"/>
  <c r="E160" i="1"/>
  <c r="O159" i="1"/>
  <c r="W159" i="1" s="1"/>
  <c r="X159" i="1" s="1"/>
  <c r="E159" i="1"/>
  <c r="A159" i="1"/>
  <c r="A160" i="1" s="1"/>
  <c r="A162" i="1" s="1"/>
  <c r="A165" i="1" s="1"/>
  <c r="A166" i="1" s="1"/>
  <c r="A167" i="1" s="1"/>
  <c r="A168" i="1" s="1"/>
  <c r="A169" i="1" s="1"/>
  <c r="A170" i="1" s="1"/>
  <c r="A171" i="1" s="1"/>
  <c r="A172" i="1" s="1"/>
  <c r="A173" i="1" s="1"/>
  <c r="A174" i="1" s="1"/>
  <c r="A175" i="1" s="1"/>
  <c r="A176" i="1" s="1"/>
  <c r="A177" i="1" s="1"/>
  <c r="A178" i="1" s="1"/>
  <c r="A179" i="1" s="1"/>
  <c r="A180" i="1" s="1"/>
  <c r="X158" i="1"/>
  <c r="W158" i="1"/>
  <c r="O158" i="1"/>
  <c r="O157" i="1"/>
  <c r="W157" i="1" s="1"/>
  <c r="X157" i="1" s="1"/>
  <c r="E157" i="1"/>
  <c r="A157" i="1"/>
  <c r="X156" i="1"/>
  <c r="W156" i="1"/>
  <c r="X155" i="1"/>
  <c r="W155" i="1"/>
  <c r="O155" i="1"/>
  <c r="X154" i="1"/>
  <c r="W154" i="1"/>
  <c r="O154" i="1"/>
  <c r="E154" i="1"/>
  <c r="O153" i="1"/>
  <c r="W153" i="1" s="1"/>
  <c r="X153" i="1" s="1"/>
  <c r="E153" i="1"/>
  <c r="X152" i="1"/>
  <c r="W152" i="1"/>
  <c r="O152" i="1"/>
  <c r="X151" i="1"/>
  <c r="W151" i="1"/>
  <c r="O151" i="1"/>
  <c r="E151" i="1"/>
  <c r="X150" i="1"/>
  <c r="W150" i="1"/>
  <c r="O150" i="1"/>
  <c r="O149" i="1"/>
  <c r="W149" i="1" s="1"/>
  <c r="X149" i="1" s="1"/>
  <c r="E149" i="1"/>
  <c r="X148" i="1"/>
  <c r="W148" i="1"/>
  <c r="O148" i="1"/>
  <c r="O147" i="1"/>
  <c r="W147" i="1" s="1"/>
  <c r="X147" i="1" s="1"/>
  <c r="E147" i="1"/>
  <c r="X146" i="1"/>
  <c r="W146" i="1"/>
  <c r="X145" i="1"/>
  <c r="W145" i="1"/>
  <c r="O145" i="1"/>
  <c r="W144" i="1"/>
  <c r="X144" i="1" s="1"/>
  <c r="O144" i="1"/>
  <c r="E144" i="1"/>
  <c r="X143" i="1"/>
  <c r="W143" i="1"/>
  <c r="O143" i="1"/>
  <c r="W142" i="1"/>
  <c r="X142" i="1" s="1"/>
  <c r="O142" i="1"/>
  <c r="E142" i="1"/>
  <c r="X141" i="1"/>
  <c r="W141" i="1"/>
  <c r="O141" i="1"/>
  <c r="E141" i="1"/>
  <c r="S140" i="1"/>
  <c r="T140" i="1" s="1"/>
  <c r="G140" i="1"/>
  <c r="E140" i="1"/>
  <c r="A140" i="1"/>
  <c r="X139" i="1"/>
  <c r="W139" i="1"/>
  <c r="O139" i="1"/>
  <c r="O138" i="1"/>
  <c r="W138" i="1" s="1"/>
  <c r="X138" i="1" s="1"/>
  <c r="E138" i="1"/>
  <c r="X137" i="1"/>
  <c r="W137" i="1"/>
  <c r="X136" i="1"/>
  <c r="W136" i="1"/>
  <c r="O136" i="1"/>
  <c r="W135" i="1"/>
  <c r="X135" i="1" s="1"/>
  <c r="O135" i="1"/>
  <c r="E135" i="1"/>
  <c r="O134" i="1"/>
  <c r="W134" i="1" s="1"/>
  <c r="X134" i="1" s="1"/>
  <c r="E134" i="1"/>
  <c r="A134" i="1"/>
  <c r="A135" i="1" s="1"/>
  <c r="A138" i="1" s="1"/>
  <c r="A141" i="1" s="1"/>
  <c r="A142" i="1" s="1"/>
  <c r="A144" i="1" s="1"/>
  <c r="A147" i="1" s="1"/>
  <c r="A149" i="1" s="1"/>
  <c r="A151" i="1" s="1"/>
  <c r="A153" i="1" s="1"/>
  <c r="A154" i="1" s="1"/>
  <c r="X133" i="1"/>
  <c r="W133" i="1"/>
  <c r="O133" i="1"/>
  <c r="X132" i="1"/>
  <c r="W132" i="1"/>
  <c r="O132" i="1"/>
  <c r="E132" i="1"/>
  <c r="O131" i="1"/>
  <c r="W131" i="1" s="1"/>
  <c r="X131" i="1" s="1"/>
  <c r="E131" i="1"/>
  <c r="X130" i="1"/>
  <c r="W130" i="1"/>
  <c r="O130" i="1"/>
  <c r="E130" i="1"/>
  <c r="O129" i="1"/>
  <c r="W129" i="1" s="1"/>
  <c r="X129" i="1" s="1"/>
  <c r="E129" i="1"/>
  <c r="X128" i="1"/>
  <c r="W128" i="1"/>
  <c r="O128" i="1"/>
  <c r="X127" i="1"/>
  <c r="W127" i="1"/>
  <c r="O127" i="1"/>
  <c r="E127" i="1"/>
  <c r="X126" i="1"/>
  <c r="W126" i="1"/>
  <c r="O126" i="1"/>
  <c r="O125" i="1"/>
  <c r="W125" i="1" s="1"/>
  <c r="X125" i="1" s="1"/>
  <c r="E125" i="1"/>
  <c r="X124" i="1"/>
  <c r="W124" i="1"/>
  <c r="X123" i="1"/>
  <c r="W123" i="1"/>
  <c r="O123" i="1"/>
  <c r="O122" i="1"/>
  <c r="W122" i="1" s="1"/>
  <c r="X122" i="1" s="1"/>
  <c r="E122" i="1"/>
  <c r="X121" i="1"/>
  <c r="W121" i="1"/>
  <c r="O121" i="1"/>
  <c r="W120" i="1"/>
  <c r="X120" i="1" s="1"/>
  <c r="O120" i="1"/>
  <c r="E120" i="1"/>
  <c r="O119" i="1"/>
  <c r="W119" i="1" s="1"/>
  <c r="X119" i="1" s="1"/>
  <c r="E119" i="1"/>
  <c r="T118" i="1"/>
  <c r="S118" i="1"/>
  <c r="G118" i="1"/>
  <c r="E118" i="1"/>
  <c r="S117" i="1"/>
  <c r="T117" i="1" s="1"/>
  <c r="G117" i="1"/>
  <c r="E117" i="1"/>
  <c r="A117" i="1"/>
  <c r="A118" i="1" s="1"/>
  <c r="S116" i="1"/>
  <c r="T116" i="1" s="1"/>
  <c r="G116" i="1"/>
  <c r="E116" i="1"/>
  <c r="A116" i="1"/>
  <c r="X115" i="1"/>
  <c r="W115" i="1"/>
  <c r="O115" i="1"/>
  <c r="O114" i="1"/>
  <c r="W114" i="1" s="1"/>
  <c r="X114" i="1" s="1"/>
  <c r="E114" i="1"/>
  <c r="X113" i="1"/>
  <c r="W113" i="1"/>
  <c r="X112" i="1"/>
  <c r="W112" i="1"/>
  <c r="O112" i="1"/>
  <c r="X111" i="1"/>
  <c r="W111" i="1"/>
  <c r="O111" i="1"/>
  <c r="E111" i="1"/>
  <c r="X109" i="1"/>
  <c r="O109" i="1"/>
  <c r="W109" i="1" s="1"/>
  <c r="E109" i="1"/>
  <c r="X108" i="1"/>
  <c r="W108" i="1"/>
  <c r="O108" i="1"/>
  <c r="X107" i="1"/>
  <c r="W107" i="1"/>
  <c r="O107" i="1"/>
  <c r="E107" i="1"/>
  <c r="O106" i="1"/>
  <c r="W106" i="1" s="1"/>
  <c r="X106" i="1" s="1"/>
  <c r="E106" i="1"/>
  <c r="X105" i="1"/>
  <c r="W105" i="1"/>
  <c r="O105" i="1"/>
  <c r="X104" i="1"/>
  <c r="O104" i="1"/>
  <c r="W104" i="1" s="1"/>
  <c r="E104" i="1"/>
  <c r="X103" i="1"/>
  <c r="O103" i="1"/>
  <c r="W103" i="1" s="1"/>
  <c r="E103" i="1"/>
  <c r="X102" i="1"/>
  <c r="W102" i="1"/>
  <c r="O102" i="1"/>
  <c r="E102" i="1"/>
  <c r="X101" i="1"/>
  <c r="O101" i="1"/>
  <c r="W101" i="1" s="1"/>
  <c r="E101" i="1"/>
  <c r="X100" i="1"/>
  <c r="W100" i="1"/>
  <c r="O100" i="1"/>
  <c r="E100" i="1"/>
  <c r="X99" i="1"/>
  <c r="W99" i="1"/>
  <c r="O99" i="1"/>
  <c r="O98" i="1"/>
  <c r="W98" i="1" s="1"/>
  <c r="X98" i="1" s="1"/>
  <c r="E98" i="1"/>
  <c r="A98" i="1"/>
  <c r="A100" i="1" s="1"/>
  <c r="A101" i="1" s="1"/>
  <c r="A102" i="1" s="1"/>
  <c r="A103" i="1" s="1"/>
  <c r="A104" i="1" s="1"/>
  <c r="A106" i="1" s="1"/>
  <c r="A107" i="1" s="1"/>
  <c r="X97" i="1"/>
  <c r="W97" i="1"/>
  <c r="O97" i="1"/>
  <c r="X93" i="1"/>
  <c r="W93" i="1"/>
  <c r="O93" i="1"/>
  <c r="O92" i="1"/>
  <c r="W92" i="1" s="1"/>
  <c r="X92" i="1" s="1"/>
  <c r="E92" i="1"/>
  <c r="X91" i="1"/>
  <c r="W91" i="1"/>
  <c r="O91" i="1"/>
  <c r="X90" i="1"/>
  <c r="W90" i="1"/>
  <c r="O90" i="1"/>
  <c r="E90" i="1"/>
  <c r="O89" i="1"/>
  <c r="W89" i="1" s="1"/>
  <c r="X89" i="1" s="1"/>
  <c r="E89" i="1"/>
  <c r="A89" i="1"/>
  <c r="A92" i="1" s="1"/>
  <c r="X88" i="1"/>
  <c r="W88" i="1"/>
  <c r="O88" i="1"/>
  <c r="X87" i="1"/>
  <c r="W87" i="1"/>
  <c r="O87" i="1"/>
  <c r="E87" i="1"/>
  <c r="O86" i="1"/>
  <c r="W86" i="1" s="1"/>
  <c r="X86" i="1" s="1"/>
  <c r="E86" i="1"/>
  <c r="X85" i="1"/>
  <c r="W85" i="1"/>
  <c r="O85" i="1"/>
  <c r="W84" i="1"/>
  <c r="X84" i="1" s="1"/>
  <c r="O84" i="1"/>
  <c r="E84" i="1"/>
  <c r="A84" i="1"/>
  <c r="X83" i="1"/>
  <c r="W83" i="1"/>
  <c r="X82" i="1"/>
  <c r="W82" i="1"/>
  <c r="O82" i="1"/>
  <c r="X81" i="1"/>
  <c r="W81" i="1"/>
  <c r="O81" i="1"/>
  <c r="E81" i="1"/>
  <c r="A81" i="1"/>
  <c r="X80" i="1"/>
  <c r="W80" i="1"/>
  <c r="O80" i="1"/>
  <c r="O79" i="1"/>
  <c r="W79" i="1" s="1"/>
  <c r="X79" i="1" s="1"/>
  <c r="E79" i="1"/>
  <c r="A79" i="1"/>
  <c r="X78" i="1"/>
  <c r="W78" i="1"/>
  <c r="O78" i="1"/>
  <c r="X77" i="1"/>
  <c r="W77" i="1"/>
  <c r="O77" i="1"/>
  <c r="O76" i="1"/>
  <c r="W76" i="1" s="1"/>
  <c r="X76" i="1" s="1"/>
  <c r="E76" i="1"/>
  <c r="W75" i="1"/>
  <c r="X75" i="1" s="1"/>
  <c r="O75" i="1"/>
  <c r="E75" i="1"/>
  <c r="X74" i="1"/>
  <c r="W74" i="1"/>
  <c r="O74" i="1"/>
  <c r="E74" i="1"/>
  <c r="O73" i="1"/>
  <c r="W73" i="1" s="1"/>
  <c r="X73" i="1" s="1"/>
  <c r="E73" i="1"/>
  <c r="A73" i="1"/>
  <c r="X72" i="1"/>
  <c r="W72" i="1"/>
  <c r="O72" i="1"/>
  <c r="X71" i="1"/>
  <c r="W71" i="1"/>
  <c r="O71" i="1"/>
  <c r="E71" i="1"/>
  <c r="A71" i="1"/>
  <c r="X70" i="1"/>
  <c r="W70" i="1"/>
  <c r="O70" i="1"/>
  <c r="W69" i="1"/>
  <c r="X69" i="1" s="1"/>
  <c r="O69" i="1"/>
  <c r="E69" i="1"/>
  <c r="X68" i="1"/>
  <c r="W68" i="1"/>
  <c r="O68" i="1"/>
  <c r="E68" i="1"/>
  <c r="O67" i="1"/>
  <c r="W67" i="1" s="1"/>
  <c r="X67" i="1" s="1"/>
  <c r="E67" i="1"/>
  <c r="W66" i="1"/>
  <c r="X66" i="1" s="1"/>
  <c r="O66" i="1"/>
  <c r="E66" i="1"/>
  <c r="X65" i="1"/>
  <c r="W65" i="1"/>
  <c r="O65" i="1"/>
  <c r="O64" i="1"/>
  <c r="W64" i="1" s="1"/>
  <c r="X64" i="1" s="1"/>
  <c r="E64" i="1"/>
  <c r="A64" i="1"/>
  <c r="A66" i="1" s="1"/>
  <c r="X63" i="1"/>
  <c r="W63" i="1"/>
  <c r="O63" i="1"/>
  <c r="X62" i="1"/>
  <c r="W62" i="1"/>
  <c r="O62" i="1"/>
  <c r="E62" i="1"/>
  <c r="O61" i="1"/>
  <c r="W61" i="1" s="1"/>
  <c r="X61" i="1" s="1"/>
  <c r="E61" i="1"/>
  <c r="W60" i="1"/>
  <c r="X60" i="1" s="1"/>
  <c r="O60" i="1"/>
  <c r="E60" i="1"/>
  <c r="X59" i="1"/>
  <c r="W59" i="1"/>
  <c r="O59" i="1"/>
  <c r="E59" i="1"/>
  <c r="A59" i="1"/>
  <c r="X58" i="1"/>
  <c r="W58" i="1"/>
  <c r="O58" i="1"/>
  <c r="X57" i="1"/>
  <c r="W57" i="1"/>
  <c r="X56" i="1"/>
  <c r="O56" i="1"/>
  <c r="W56" i="1" s="1"/>
  <c r="E56" i="1"/>
  <c r="A56" i="1"/>
  <c r="X55" i="1"/>
  <c r="O55" i="1"/>
  <c r="W55" i="1" s="1"/>
  <c r="E55" i="1"/>
  <c r="A55" i="1"/>
  <c r="W52" i="1"/>
  <c r="X52" i="1" s="1"/>
  <c r="O52" i="1"/>
  <c r="E52" i="1"/>
  <c r="X50" i="1"/>
  <c r="W50" i="1"/>
  <c r="O50" i="1"/>
  <c r="X49" i="1"/>
  <c r="W49" i="1"/>
  <c r="O49" i="1"/>
  <c r="O48" i="1"/>
  <c r="W48" i="1" s="1"/>
  <c r="X48" i="1" s="1"/>
  <c r="E48" i="1"/>
  <c r="X45" i="1"/>
  <c r="W45" i="1"/>
  <c r="O45" i="1"/>
  <c r="O44" i="1"/>
  <c r="W44" i="1" s="1"/>
  <c r="X44" i="1" s="1"/>
  <c r="E44" i="1"/>
  <c r="W43" i="1"/>
  <c r="X43" i="1" s="1"/>
  <c r="E43" i="1"/>
  <c r="A43" i="1"/>
  <c r="A44" i="1" s="1"/>
  <c r="A48" i="1" s="1"/>
  <c r="X42" i="1"/>
  <c r="W42" i="1"/>
  <c r="O42" i="1"/>
  <c r="X41" i="1"/>
  <c r="W41" i="1"/>
  <c r="X40" i="1"/>
  <c r="W40" i="1"/>
  <c r="O40" i="1"/>
  <c r="O39" i="1"/>
  <c r="W39" i="1" s="1"/>
  <c r="X39" i="1" s="1"/>
  <c r="E39" i="1"/>
  <c r="A39" i="1"/>
  <c r="E38" i="1"/>
  <c r="O37" i="1"/>
  <c r="W37" i="1" s="1"/>
  <c r="X37" i="1" s="1"/>
  <c r="E37" i="1"/>
  <c r="A37" i="1"/>
  <c r="O36" i="1"/>
  <c r="W36" i="1" s="1"/>
  <c r="X36" i="1" s="1"/>
  <c r="E36" i="1"/>
  <c r="X35" i="1"/>
  <c r="W35" i="1"/>
  <c r="O35" i="1"/>
  <c r="X34" i="1"/>
  <c r="O34" i="1"/>
  <c r="W34" i="1" s="1"/>
  <c r="E34" i="1"/>
  <c r="X33" i="1"/>
  <c r="O33" i="1"/>
  <c r="W33" i="1" s="1"/>
  <c r="E33" i="1"/>
  <c r="X32" i="1"/>
  <c r="W32" i="1"/>
  <c r="O32" i="1"/>
  <c r="E32" i="1"/>
  <c r="X31" i="1"/>
  <c r="O31" i="1"/>
  <c r="W31" i="1" s="1"/>
  <c r="E31" i="1"/>
  <c r="X30" i="1"/>
  <c r="O30" i="1"/>
  <c r="W30" i="1" s="1"/>
  <c r="E30" i="1"/>
  <c r="X29" i="1"/>
  <c r="W29" i="1"/>
  <c r="O29" i="1"/>
  <c r="E29" i="1"/>
  <c r="X28" i="1"/>
  <c r="O28" i="1"/>
  <c r="W28" i="1" s="1"/>
  <c r="E28" i="1"/>
  <c r="X27" i="1"/>
  <c r="O27" i="1"/>
  <c r="W27" i="1" s="1"/>
  <c r="E27" i="1"/>
  <c r="X26" i="1"/>
  <c r="W26" i="1"/>
  <c r="O26" i="1"/>
  <c r="X25" i="1"/>
  <c r="W25" i="1"/>
  <c r="O25" i="1"/>
  <c r="E25" i="1"/>
  <c r="A25" i="1"/>
  <c r="O24" i="1"/>
  <c r="W24" i="1" s="1"/>
  <c r="X24" i="1" s="1"/>
  <c r="E24" i="1"/>
  <c r="W23" i="1"/>
  <c r="X23" i="1" s="1"/>
  <c r="O23" i="1"/>
  <c r="E23" i="1"/>
  <c r="O22" i="1"/>
  <c r="W22" i="1" s="1"/>
  <c r="X22" i="1" s="1"/>
  <c r="E22" i="1"/>
  <c r="X21" i="1"/>
  <c r="W21" i="1"/>
  <c r="X20" i="1"/>
  <c r="W20" i="1"/>
  <c r="E20" i="1"/>
  <c r="X19" i="1"/>
  <c r="W19" i="1"/>
  <c r="E19" i="1"/>
  <c r="X18" i="1"/>
  <c r="W18" i="1"/>
  <c r="E18" i="1"/>
  <c r="X17" i="1"/>
  <c r="W17" i="1"/>
  <c r="E17" i="1"/>
  <c r="X16" i="1"/>
  <c r="W16" i="1"/>
  <c r="E16" i="1"/>
  <c r="E15" i="1"/>
  <c r="X14" i="1"/>
  <c r="W14" i="1"/>
  <c r="E14" i="1"/>
  <c r="X13" i="1"/>
  <c r="W13" i="1"/>
  <c r="E13" i="1"/>
  <c r="X12" i="1"/>
  <c r="W12" i="1"/>
  <c r="E12" i="1"/>
  <c r="X11" i="1"/>
  <c r="W11" i="1"/>
  <c r="E11" i="1"/>
  <c r="X10" i="1"/>
  <c r="W10" i="1"/>
  <c r="E10" i="1"/>
  <c r="X9" i="1"/>
  <c r="W9" i="1"/>
  <c r="E9" i="1"/>
  <c r="X8" i="1"/>
  <c r="W8" i="1"/>
  <c r="E8" i="1"/>
  <c r="X7" i="1"/>
  <c r="W7" i="1"/>
  <c r="E7" i="1"/>
  <c r="W6" i="1"/>
  <c r="X6" i="1" s="1"/>
  <c r="E6" i="1"/>
  <c r="X5" i="1"/>
  <c r="W5" i="1"/>
  <c r="E5" i="1"/>
  <c r="X4" i="1"/>
  <c r="X233" i="1" s="1"/>
  <c r="W4" i="1"/>
  <c r="W233" i="1" l="1"/>
  <c r="A109" i="1"/>
  <c r="A119" i="1"/>
  <c r="A120" i="1" s="1"/>
  <c r="A122" i="1" s="1"/>
  <c r="A125" i="1" s="1"/>
  <c r="A127" i="1" s="1"/>
  <c r="A129" i="1" s="1"/>
  <c r="A130" i="1" s="1"/>
  <c r="W235" i="1"/>
  <c r="A188" i="1"/>
  <c r="A190" i="1" s="1"/>
  <c r="A189" i="1"/>
  <c r="A191" i="1" s="1"/>
  <c r="W234" i="1"/>
</calcChain>
</file>

<file path=xl/sharedStrings.xml><?xml version="1.0" encoding="utf-8"?>
<sst xmlns="http://schemas.openxmlformats.org/spreadsheetml/2006/main" count="1781" uniqueCount="733">
  <si>
    <t>GeoPoll Submission Form</t>
  </si>
  <si>
    <t>FAO - Household Questionnaire</t>
  </si>
  <si>
    <t>Additional notes</t>
  </si>
  <si>
    <t>Q #</t>
  </si>
  <si>
    <t>Q Name</t>
  </si>
  <si>
    <t>Suggested Qname</t>
  </si>
  <si>
    <t>English</t>
  </si>
  <si>
    <t>Length</t>
  </si>
  <si>
    <t>Q Type</t>
  </si>
  <si>
    <t>Randomize</t>
  </si>
  <si>
    <t>Conditional</t>
  </si>
  <si>
    <t>Programming Instructions</t>
  </si>
  <si>
    <t>Skip Pattern</t>
  </si>
  <si>
    <t>Codes</t>
  </si>
  <si>
    <t xml:space="preserve">Default skip patterns &amp; conditional </t>
  </si>
  <si>
    <t>Specify skip pattern variable (from blue text)</t>
  </si>
  <si>
    <t>Estimated percentage of repondents</t>
  </si>
  <si>
    <t>Mandatory</t>
  </si>
  <si>
    <t>Duration (sec)</t>
  </si>
  <si>
    <t>Weighted duration</t>
  </si>
  <si>
    <t>Core questions only</t>
  </si>
  <si>
    <t>A. PRESENTATION OF THE SURVEY AND ELIGIBILITY CRITERIA SELECTION</t>
  </si>
  <si>
    <t>no</t>
  </si>
  <si>
    <t>NA</t>
  </si>
  <si>
    <t>Optin</t>
  </si>
  <si>
    <t>Open Ended</t>
  </si>
  <si>
    <t>Form Type - TextBox</t>
  </si>
  <si>
    <t>Any Response = phone_number</t>
  </si>
  <si>
    <t>phone_number</t>
  </si>
  <si>
    <t xml:space="preserve">Input the phone number that you are contacting: </t>
  </si>
  <si>
    <t>Any Response = calldispo</t>
  </si>
  <si>
    <t>yes</t>
  </si>
  <si>
    <t>calldispo</t>
  </si>
  <si>
    <t>Phone number: #CATI_MOBILENUMBER#
1)Someone answers
2)Answering machine
3)No answer
4)Hang up or refusal
5)Call back
6)Under review
7)Disconnected</t>
  </si>
  <si>
    <t>Single Choice</t>
  </si>
  <si>
    <t>Form Type - Buttons</t>
  </si>
  <si>
    <t>1 = resp_language
2 = AnsweringMachine
3 = NoAnswer
4 = Refusal
5 = WhenCallBack
6 = UnderReview
7 = Disconnected</t>
  </si>
  <si>
    <t>AnsweringMachine</t>
  </si>
  <si>
    <t>calldispo_answeringmachine</t>
  </si>
  <si>
    <t>Reached an answering machine.</t>
  </si>
  <si>
    <t>End Poll AnsweringMachine</t>
  </si>
  <si>
    <t>NoAnswer</t>
  </si>
  <si>
    <t>calldispo_noanswer</t>
  </si>
  <si>
    <t>Phone rang and no one answered.</t>
  </si>
  <si>
    <t>End Poll NoAnswer</t>
  </si>
  <si>
    <t>UnderReview</t>
  </si>
  <si>
    <t>calldispo_underreview</t>
  </si>
  <si>
    <t>Case needs review by a supervisor.</t>
  </si>
  <si>
    <t>End Poll UnderReview</t>
  </si>
  <si>
    <t>Disconnected</t>
  </si>
  <si>
    <t>calldispo_disconnected</t>
  </si>
  <si>
    <t>Phone was disconnected or out of service.</t>
  </si>
  <si>
    <t>End Poll Disconnected</t>
  </si>
  <si>
    <t>resp_language</t>
  </si>
  <si>
    <t>Which language do you wish to proceed with?
[OPERATOR: READ ANSWER CHOICES. SINGLE RESPONSE.]
1)English
2)other options [add as many as necessary]</t>
  </si>
  <si>
    <t>1 = introduction [English]
2 = introduction [languages &amp; add more if needed]</t>
  </si>
  <si>
    <t>For any response, go to introduction</t>
  </si>
  <si>
    <t>Insert most common national languages here [max 4 for translation with GeoPoll].</t>
  </si>
  <si>
    <t>introduction</t>
  </si>
  <si>
    <t>Hello sir/ma'am, my name is #OPERATOR#, and I am calling from GeoPoll Polling Agency on behalf of the Food and Agriculture Organization of the United Nations [FAO]. We are conducting a survey on household livelihoods and the ability to access food in your area. I would like to ask you some questions about your household.
The survey usually takes 15/20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You will receive #TOPUP#! of communication credit as an incentive for the participation of the survey.
Please note that this call may be recorded for quality purposes.
Do you have any questions?
[OPERATOR: ADDRESS QUESTIONS FROM RESPONDENT, IF ANY.]
1)CONTINUE</t>
  </si>
  <si>
    <t>1 = Agree</t>
  </si>
  <si>
    <t>For any response, go to Agree</t>
  </si>
  <si>
    <t>Set the amount of incentive here, if any.</t>
  </si>
  <si>
    <t>Agree</t>
  </si>
  <si>
    <t>resp_agree</t>
  </si>
  <si>
    <t xml:space="preserve">Are you interested in participating in this survey?
[OPERATOR: SINGLE RESPONSE]
1)Yes 
2)Not now but another time in the week 
3)No </t>
  </si>
  <si>
    <t>StartRecording</t>
  </si>
  <si>
    <t>1 = [id_panel OR resp_firstname]
2 = WhenCallBack
3 = resp_refusalwhy</t>
  </si>
  <si>
    <t>if Agree = 1, go to id_panel OR resp_firstname
if Agree = 2, go to WhenCallBack
if Agree = 3, go to resp_refusalwhy</t>
  </si>
  <si>
    <t>id_panel</t>
  </si>
  <si>
    <t>Have you or any member of your household received a call on behalf of FAO regarding this topic in the past two years?
[OPERATOR: SINGLE RESPONSE.]
1)YES
2)NO
3)DON'T KNOW</t>
  </si>
  <si>
    <t>1-3 = resp_firstname</t>
  </si>
  <si>
    <t>For any response, go to resp_firstname</t>
  </si>
  <si>
    <t xml:space="preserve">It is highly recommended to include the question id_panel if a panelist approach is used. </t>
  </si>
  <si>
    <t>resp_refusalwhy</t>
  </si>
  <si>
    <t>Please let us know why you have REFUSED to take the survey.
[OPERATOR: SINGLE RESPONSE]
1)Not interested
2)Do not want to be recorded
3)Other [specify]</t>
  </si>
  <si>
    <t>Open Ended - Single Choice</t>
  </si>
  <si>
    <t>Form Type - RadioList</t>
  </si>
  <si>
    <t>Any Response = Refusal</t>
  </si>
  <si>
    <t>For any response, go to Refusal</t>
  </si>
  <si>
    <t>WhenCallBack</t>
  </si>
  <si>
    <t>resp_whencallback</t>
  </si>
  <si>
    <t>When would it be a good time to call you back?
[RECORD HH/MM/DD/MM OF CALLBACK]</t>
  </si>
  <si>
    <t>Form Type - TextBox
IsCallBackDemographic</t>
  </si>
  <si>
    <t>Any Response = CallbackMessageEN</t>
  </si>
  <si>
    <t>For any response, go to CallbackMessageEN</t>
  </si>
  <si>
    <t>CallbackMessageEN</t>
  </si>
  <si>
    <t>callbackmessage_en</t>
  </si>
  <si>
    <t>Thank you, we will call you back at {WhenCallBack} you requested. Thank you again and have a great day!
[OPERATOR: ENTER CALL NOTES BELOW, WHO YOU SPOKE TO AND WHAT THEY SAID]</t>
  </si>
  <si>
    <t>Any Response = End poll callback</t>
  </si>
  <si>
    <t>Ineligible</t>
  </si>
  <si>
    <t>You are ineligible for this survey. Thank you for your time and please look out for future surveys!</t>
  </si>
  <si>
    <t>End Poll Ineligible</t>
  </si>
  <si>
    <t>Refusal</t>
  </si>
  <si>
    <t>NA </t>
  </si>
  <si>
    <t>Thank you for your time, you will be removed from today's survey.</t>
  </si>
  <si>
    <t>End poll declined</t>
  </si>
  <si>
    <t>B. GENERAL INFORMATION &amp; ELIGIBILITY CRITERIA</t>
  </si>
  <si>
    <t>resp_firstname</t>
  </si>
  <si>
    <t>What is your first name?
[OPERATOR: RECORD THE RESPONDENT'S FIRST NAME. ENTER 999 FOR REFUSED.]</t>
  </si>
  <si>
    <t>Any Response = resp_lastname</t>
  </si>
  <si>
    <t>For any response, go to resp_lastname</t>
  </si>
  <si>
    <t>resp_lastname</t>
  </si>
  <si>
    <t>What is your last name? 
[OPERATOR: RECORD THE RESPONDENT'S LAST NAME. ENTER 999 FOR REFUSED.]</t>
  </si>
  <si>
    <t>Any Response = resp_age</t>
  </si>
  <si>
    <t>For any response, go to resp_age</t>
  </si>
  <si>
    <t>resp_age</t>
  </si>
  <si>
    <t>How old are you? 
[OPERATOR: RECORD AGE IN NUMBER OF YEARS. ROUND UP TO NEAREST WHOLE NUMBER. IF THE RESPONDENT GIVES BIRTH YEAR, REPEAT THE QUESTION. ENTER 00 FOR DON'T KNOW.]</t>
  </si>
  <si>
    <t>Range</t>
  </si>
  <si>
    <t>0-17 = Ineligible
18-100 = resp_gender
00 = Ineligible</t>
  </si>
  <si>
    <t>Only respondents from 18-100 will be eligible for the survey.</t>
  </si>
  <si>
    <t>resp_gender</t>
  </si>
  <si>
    <t>What is the gender of the respondent?
[OPERATOR: DO NOT ASK THIS QUESTION OUT LOUD. LISTEN TO THE VOICE AND SELECT THE GENDER.]
1)Male
2)Female
3)DON'T KNOW
4)REFUSED</t>
  </si>
  <si>
    <t>1-4 = phone_number_conf</t>
  </si>
  <si>
    <t>For any response, go to phone_number_conf</t>
  </si>
  <si>
    <t>phone_number_conf</t>
  </si>
  <si>
    <t>Is the phone number I am calling you on yours or a household members?
[OPERATOR: SINGLE RESPONSE.]
1)YES
2)NO
3)DON'T KNOW
4)REFUSED</t>
  </si>
  <si>
    <t>1 = contact_2
2 = phone_number_personal
3-4 = contact_2</t>
  </si>
  <si>
    <t>if phone_number_conf = 1, go to contact_2
if phone_number_conf = 2, go to phone_number_personal
if phone_number_conf = 3-4, go to contact_2</t>
  </si>
  <si>
    <t>yes - panel</t>
  </si>
  <si>
    <t>phone_number_personal</t>
  </si>
  <si>
    <t>phone_number_pers</t>
  </si>
  <si>
    <t>What is your phone number?
[OPERATOR: RECORD THE NUMBER GIVEN]</t>
  </si>
  <si>
    <t>Any Response = contact_2</t>
  </si>
  <si>
    <t>For any response, go to contact_2</t>
  </si>
  <si>
    <t>contact_2</t>
  </si>
  <si>
    <t>Can you give me an additonal phone number belonging to you, a relative or a friend at which you can be reached?
[OPERATOR: SINGLE RESPONSE.]
1)YES - mine 
2)YES - friend or relative
3)NO
4)DON'T KNOW
5)REFUSED</t>
  </si>
  <si>
    <t>1-2 = phone_number_2
3-5 = hh_admin1</t>
  </si>
  <si>
    <t>if contact_2 = 1-2, go to phone_number_2
if contact_2 = 3-5, go to contact_3</t>
  </si>
  <si>
    <t>phone_number_2</t>
  </si>
  <si>
    <t>What is the additional phone number?
[OPERATOR: RECORD THE NUMBER GIVEN]</t>
  </si>
  <si>
    <t>Any Response = contact_2_name</t>
  </si>
  <si>
    <t>For any response, go to contact_2_name</t>
  </si>
  <si>
    <t>contact_2_name</t>
  </si>
  <si>
    <t>What is the name of the contact?
[OPERATOR: RECORD THE NAME OF THE CONTACT FOR THE PHONE NUMBER.]</t>
  </si>
  <si>
    <t>Send if "contact_2" "Equals" "YES - friend or relative", if not satisfied go to "contact_3"</t>
  </si>
  <si>
    <t>Any Response = contact_3</t>
  </si>
  <si>
    <t>Asked if "contact_2" "Equals" "YES - friend or relative". Otherwise, it skips to "contact_3".
For any response, go to contact_3</t>
  </si>
  <si>
    <t>contact_3</t>
  </si>
  <si>
    <t>1-2= phone_number_3
3-5 = hh_admin1</t>
  </si>
  <si>
    <t>if contact_3 = 1-2, go to phone_number_3
if contact_3 = 3-5, go to hh_admin1</t>
  </si>
  <si>
    <t>phone_number_3</t>
  </si>
  <si>
    <t>Any Response = contact_3_name</t>
  </si>
  <si>
    <t>For any response, go to contact_3_name</t>
  </si>
  <si>
    <t>contact_3_name</t>
  </si>
  <si>
    <t>phone_number_3_name</t>
  </si>
  <si>
    <t>Send if "contact_3" "Equals" "YES - friend or relative", if not satisfied go to "hh_admin1"</t>
  </si>
  <si>
    <t>Any Response = hh_admin1</t>
  </si>
  <si>
    <t>Asked if "contact_3" "Equals" "YES - friend or relative". Otherwise, it skips to "hh_admin1".
For any response, go to hh_admin1</t>
  </si>
  <si>
    <t>hh_admin1</t>
  </si>
  <si>
    <t xml:space="preserve">Currently, in which Division does your household reside?
[OPERATOR: SINGLE SELECTION.]
[HINT: HOUSEHOLD CONSISTS OF ALL MEMBERS LIVING TOGETHER, SHARING RESOURCES &amp; EATING FROM THE SAME POT.]
1)ADMIN1
2)DON'T KNOW
3)REFUSED </t>
  </si>
  <si>
    <t>Form Type - Buttons
IsDemographic - ADM1</t>
  </si>
  <si>
    <t>1 = hh_admin2_1
2-3 = Ineligible</t>
  </si>
  <si>
    <t xml:space="preserve">The administrative information will be updated by GeoPoll based on the sample design document and the administrative boundaries provided by the dashboard team after the questionnaire validation. </t>
  </si>
  <si>
    <t>hh_admin2_1</t>
  </si>
  <si>
    <t xml:space="preserve">Currently, in which District does your household reside?
[OPERATOR: SINGLE RESPONSE.]
1)ADMIN2
2)DON'T KNOW
3)REFUSED </t>
  </si>
  <si>
    <t>Form Type - Buttons
IsDemographic - ADM2</t>
  </si>
  <si>
    <t>1 =  hh_agricactivity
2-3 = Ineligible</t>
  </si>
  <si>
    <t>quotareached</t>
  </si>
  <si>
    <t>[OPERATOR: DO NOT READ. ANSWER QUESTION BELOW.]
THIS RESPONDENT REPORTED THEY LIVE IN:
{ADM1}
{ADM2}
1)THE GOAL FOR THIS LOCATION HAS BEEN ACHIEVED - END SURVEY
2)THE GOAL FOR THIS LOCATION IS OPEN - CONTINUE SURVEY</t>
  </si>
  <si>
    <t>1 = End Poll Quota Reached
2 = hh_agricactivity</t>
  </si>
  <si>
    <t>hh_agricactivity</t>
  </si>
  <si>
    <t xml:space="preserve">Has anybody in your household produced crops or livestock for household consumption or for sale in the past 12 months, including household members currently away for transhumance?
[OPERATOR: SINGLE RESPONSE.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
1)Yes - crop production 
2)Yes - livestock production
3)Yes - both crop and livestock production 
4)No
5)DON'T KNOW
6)REFUSED </t>
  </si>
  <si>
    <t>1-4 = resp_id
5-6 = Ineligible</t>
  </si>
  <si>
    <t xml:space="preserve">if hh_agricactivity = 1-4, go to resp_id. Otherwise, the respondent is ineligible. </t>
  </si>
  <si>
    <t>B. GENERAL HOUSEHOLD INFORMATION</t>
  </si>
  <si>
    <t>resp_id</t>
  </si>
  <si>
    <t xml:space="preserve">Are you the head of household? 
[OPERATOR: SINGLE RESPONSE.]
1)Yes
2)No
3)DON'T KNOW
4)REFUSED
</t>
  </si>
  <si>
    <t>1 = hh_education 
2-4 = hh_gender</t>
  </si>
  <si>
    <t>if resp_id = 1, go to hh_education. 
Otherwise, go to hh_gender.</t>
  </si>
  <si>
    <t>hh_gender</t>
  </si>
  <si>
    <t>Is the head of your household male or female?
[OPERATOR: SINGLE RESPONSE.]
1)Male 
2)Female
3)DON'T KNOW
4)REFUSED</t>
  </si>
  <si>
    <t>1-4 = hh_education</t>
  </si>
  <si>
    <t>if hh_gender = 1-4, go to hh_education.</t>
  </si>
  <si>
    <t>o_hh_asset</t>
  </si>
  <si>
    <t>hh_asset</t>
  </si>
  <si>
    <t xml:space="preserve">Do your household own any of these assets?[OPERATOR: MULTIPLE SELECTION.]
1)Motorbike
2)Refrigerator
3)Car
4)Truck 
5)DON'T KNOW 
6)REFUSED </t>
  </si>
  <si>
    <t>o_hh_literacy</t>
  </si>
  <si>
    <t>hh_literacy</t>
  </si>
  <si>
    <t>Can the head of the household read and write (in any language / alphabet)?  [OPERATOR: SINGLE RESPONSE.]
1)Yes
2)No</t>
  </si>
  <si>
    <t>o_hh_education_max</t>
  </si>
  <si>
    <t>hh_education_max</t>
  </si>
  <si>
    <t>How many years has the household member with the highest level of education attended formal school?</t>
  </si>
  <si>
    <t>hh_education</t>
  </si>
  <si>
    <t>What is the educational level attained by the head of household?
[OPERATOR: SINGLE RESPONSE.]
1)None or did not complete primary school
2)Completed primary school
3)Completed secondary school
4)Completed higher education [University / College] degree
5)Religious or informal education only
6)DON'T KNOW
7)REFUSED</t>
  </si>
  <si>
    <t>1-7 = hh_wealth</t>
  </si>
  <si>
    <t>if hh_education = 1-7, go to hh_wealth.</t>
  </si>
  <si>
    <t>o_hh_wealth_floor</t>
  </si>
  <si>
    <t>hh_wealth_floor</t>
  </si>
  <si>
    <t>What is the main construction material of the floor of the main room of your house?
[OPERATOR: SINGLE RESPONSE]
1)Cement/ Concrete/ brick/terracotta
2)Mud/soil/earth/sand
3)Bamboo/wood/palm/mat/betel tree trunk
4)Other materials
5)DON'T KNOW
6)REFUSED</t>
  </si>
  <si>
    <t>o_hh_fuel</t>
  </si>
  <si>
    <t>hh_fuel</t>
  </si>
  <si>
    <t>What is your houshold main cooking fuel?
[OPERATOR: SINGLE RESPONSE]
1)Supply Gas/LPG Gas/ Biogas/Electricity
2)Starw/ leaves/ bran/husk
3)Wood/Chalk/chopped wood
4)Wood coal/charcoal/dried dung
5)Kerosene/paraffin/petrol/diesel
6)Others
7)DON'T KNOW
8)REFUSED</t>
  </si>
  <si>
    <t>O_hh_toilet_shared</t>
  </si>
  <si>
    <t>hh_sanitation_shared</t>
  </si>
  <si>
    <t>Is the toilet facilities of your household shared or single?[OPERATOR: SINGLE RESPONSE.]
1)Single 
2)Shared
3)DON'T KNOW
4)REFUSED</t>
  </si>
  <si>
    <t>hh_wealth_toilet</t>
  </si>
  <si>
    <t>Where do household members typically go to use a toilet?
[OPERATOR: SINGLE CHOICE.]
1)Flush latrine [toilet with water]
2)Traditional pit latrine [no water]
3)Open pit [hole in the ground for excrement without water, roof or wall]
4)Communal latrine [with or without water]
5)None – bush
6)DON'T KNOW
7)REFUSED</t>
  </si>
  <si>
    <t xml:space="preserve">
1-7 = [income_main OR other optional question]</t>
  </si>
  <si>
    <t>For any response, go to [income_main OR other optional question]</t>
  </si>
  <si>
    <t>hh_school_going_child</t>
  </si>
  <si>
    <t>Does this household have any child who currently not attending school (child age of 6 to 14 years)? [OPERATOR: SINGLE RESPONSE.]
1)Yes
2)No
3)Don't know
4)Not applicable because this household does not have any child aged 6 to 14 years</t>
  </si>
  <si>
    <t>o_hh_u18_died</t>
  </si>
  <si>
    <t>Is there anyone under 18 has died in the household in the last five-year period?             [OPERATOR: SINGLE RESPONSE.]
1)Yes
2)No
3)Don't know
4)Refused</t>
  </si>
  <si>
    <t>hh_size</t>
  </si>
  <si>
    <t>How many people are part of the household?
[OPERATOR: RECORD NUMBER OF MEMBERS IN HOUSEHOLD. ENTER 88 FOR DON'T KNOW &amp; 99 FOR REFUSED.]
[HINT: TO BE A PART OF THE SAME HOUSEHOLD, MEMBERS MUST LIVE UNDER THE SAME ROOF, SHARE THE SAME RESOURCES &amp; EAT FROM THE SAME POT.]</t>
  </si>
  <si>
    <t>1-50 = hh_asset_prod
88-88 = hh_asset_prod
99-99 = hh_asset_prod</t>
  </si>
  <si>
    <t>For any response, go to [next question]</t>
  </si>
  <si>
    <t>hh_age</t>
  </si>
  <si>
    <t>How old is the head of household? 
[OPERATOR: SINGLE RESPONSE.]
1)Under 18
2)18 to 40 
3)41 to 65 
4)Over 65
5)DON'T KNOW
6)REFUSED</t>
  </si>
  <si>
    <t>1-6 = income_main</t>
  </si>
  <si>
    <t>C. INCOME SOURCES, LIVELIHOOD AND SHOCKS</t>
  </si>
  <si>
    <t>income_main</t>
  </si>
  <si>
    <t>What was your household's main source of income in the past 3 months?
[OPERATOR: SINGLE RESPONSE. REFUSED OPTION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income source in the last 3 months and used exclusively savings / debt
20)REFUSED</t>
  </si>
  <si>
    <t>Form Type - Buttons
IsDemographic</t>
  </si>
  <si>
    <t>1-3 = income_main_crop_check
4 = income_main_ls_check 
5 = income_main_comp OR optional question
6 = income_main_fish_check 
7-18 = income_main_comp OR optional question
19-20 = shock</t>
  </si>
  <si>
    <t>if options #1-3 selected go to income_main_crop_check 
if options #4 selected go to income_main_ls_check 
if options #6 selected go to income_main_fish_check
if options #5, 7-18 selected, go to [income_main_comp OR optional question] 
if options #19-20 selected, go to shock</t>
  </si>
  <si>
    <t>income_main_crop_check</t>
  </si>
  <si>
    <t xml:space="preserve">Are the crops that you sell also produced by you or anyone in your household?
[OPERATOR: SINGLE RESPONSE.]
1)YES
2)NO
3)DON'T KNOW
4)REFUSED </t>
  </si>
  <si>
    <t>1-4 = income_main_comp OR optional question</t>
  </si>
  <si>
    <t>if income_main_crop_check = 1-4, go to [income_main_comp OR optional question]</t>
  </si>
  <si>
    <t>income_main_ls_check</t>
  </si>
  <si>
    <t xml:space="preserve">Are the livestock and livestock products that you sell also produced by you or anyone in your household?
[OPERATOR: SINGLE RESPONSE.]
1)YES
2)NO
3)DON'T KNOW
4)REFUSED </t>
  </si>
  <si>
    <t>if income_main_ls_check = 1-4, go to [income_main_comp OR optional question]</t>
  </si>
  <si>
    <t>income_main_fish_check</t>
  </si>
  <si>
    <t xml:space="preserve">Are the fish and/or fish products that you sell also captured or harvested by you or anyone in your household?
[OPERATOR: SINGLE RESPONSE.]
1)YES
2)NO
3)DON'T KNOW
4)REFUSED </t>
  </si>
  <si>
    <t>if income_main_fish_check = 1-4, go to [income_main_comp OR optional question]</t>
  </si>
  <si>
    <t>income_main_comp</t>
  </si>
  <si>
    <t>Has your household's income from {income_main} changed in the last 3 months compared to the same period of last year?
[OPERATOR: SINGLE RESPONSE.]
1)A lot more [increased by more than 50%]
2)Slightly more
3)Same
4)Slightly less
5)A lot less [less than half as much]
6)DON'T KNOW
7)REFUSED</t>
  </si>
  <si>
    <t>1-7= income_sec</t>
  </si>
  <si>
    <t>if income_main_comp = 1-7, go to income_sec</t>
  </si>
  <si>
    <t>income_sec</t>
  </si>
  <si>
    <t>What was your household's second most important source of income in the past 3 months?
[OPERATOR: SINGLE RESPONSE. DON'T KNOW AND REFUSED OPTIONS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second most important source of income
20)DON'T KNOW
21)REFUSED</t>
  </si>
  <si>
    <t>Form Type - Buttons
exclude selected "income_main"
IsDemographic</t>
  </si>
  <si>
    <t>1-3 = income_sec_crop_check
4 = income_sec_ls_check
5 = income_sec_comp OR optional question
6 = income_sec_fish_check
7-18 = income_sec_comp OR optional question
19-21 = shock</t>
  </si>
  <si>
    <t>if options #1-3 selected, go to income_sec_crop_check
if options #4 selected, go to income_sec_ls_check
if options #6 selected, go to income_sec_fish_check 
if options #5, 7-18 selected, go to [income_sec_comp OR optional question]
if options #19-21 selected, go to shock</t>
  </si>
  <si>
    <t>income_sec_crop_check</t>
  </si>
  <si>
    <t>1-4 = income_sec_comp OR optional question</t>
  </si>
  <si>
    <t>if income_sec_crop_check = 1-4, go to [income_sec_comp OR optional question]</t>
  </si>
  <si>
    <t>income_sec_ls_check</t>
  </si>
  <si>
    <t>if income_sec_ls_check = 1-4, go to [income_sec_comp OR optional question]</t>
  </si>
  <si>
    <t>income_sec_fish_check</t>
  </si>
  <si>
    <t>if income_sec_fish_check = 1-4, go to [income_sec_comp OR optional question]</t>
  </si>
  <si>
    <t>income_sec_comp</t>
  </si>
  <si>
    <t>Has your household's income from {income_sec} changed in the last 3 months compared to the same period of last year? 
[OPERATOR: SINGLE RESPONSE.]
1)A lot more [increased by more than 50%]
2)Slightly more
3)Same
4)Slightly less
5)A lot less [less than half as much]
6)DON'T KNOW
7)REFUSED</t>
  </si>
  <si>
    <t>1-7= income_third</t>
  </si>
  <si>
    <t>if income_sec_comp = 1-7, go to income_third</t>
  </si>
  <si>
    <t>income_third</t>
  </si>
  <si>
    <t>What was your household's third most important source of income in the past 3 months?
[OPERATOR: SINGLE RESPONSE. DON'T KNOW AND REFUSED OPTIONS SHOULD RARELY/NOT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and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third most important source of income
20)DON'T KNOW
21)REFUSED</t>
  </si>
  <si>
    <t>Form Type - Buttons
exclude selected "income_main"
exclude selected "income_sec"
IsDemographic</t>
  </si>
  <si>
    <t>1-3 = income_third_crop_check
4 = income_third_ls_check
5 = income_third_comp OR optional question
6 = income_third_fish_check
7-18 = income_third_comp OR optional question
19-21 = shock</t>
  </si>
  <si>
    <t>if options #1-3 selected, go to income_third_crop_check
if options #4 selected, go to income_third_ls_check
if option #6 selected, go to income_third_fish_check 
if options #5, 7-18 selected, go to [income_third_comp OR optional question] 
if options #19-21 selected, go to shock</t>
  </si>
  <si>
    <t>income_third_crop_check</t>
  </si>
  <si>
    <t>1-4 = income_third_comp OR optional question</t>
  </si>
  <si>
    <t>if income_third_crop_check = 1-4, go to [income_third_comp OR optional question]</t>
  </si>
  <si>
    <t>income_third_ls_check</t>
  </si>
  <si>
    <t>if income_third_ls_check = 1-4, go to [income_third_comp OR optional question]</t>
  </si>
  <si>
    <t>income_third_fish_check</t>
  </si>
  <si>
    <t>if income_third_fish_check = 1-4, go to [income_third_comp OR optional question]</t>
  </si>
  <si>
    <t>income_third_comp</t>
  </si>
  <si>
    <t>Has your household's income from {income_third} changed in the last 3 months compared to the same period of last year?
[OPERATOR: SINGLE RESPONSE.]
1)A lot more [increased by more than 50%]
2)Slightly more
3)Same
4)Slightly less
5)A lot less [less than half as much]
6)DON'T KNOW
7)REFUSED</t>
  </si>
  <si>
    <t>1-7= shock</t>
  </si>
  <si>
    <t>if income_third_comp = 1-7, go to shock</t>
  </si>
  <si>
    <t>shock</t>
  </si>
  <si>
    <t>shock_
1) shock_noshock
2) shock_sicknessordeathofhh
3) shock_lostemplorwork
4) shock_otherintrahhshock
5) shock_higherfoodprices
6) shock_higherfuelprices
7) shock_mvtrestrict
8) shock_othereconomicshock
9) shock_pestoutbreak
10) shock_plantdisease
11) shock_animaldisease
12) shock_napasture
13) shock_othercropandlivests
14) shock_coldtemporhail
15) shock_flood
16) shock_hurricane
17) shock_drought
18) shock_earthquake
19) shock_landslides
20) shock_firenatural
21) shock_othernathazard
22) shock_violenceinsecconf
23) shock_theftofprodassets
24) shock_firemanmade
25) shock_othermanmadehazard
26) shock_dk
27) shock_ref</t>
  </si>
  <si>
    <t>Has your household or community faced any particular disaster or crisis affecting your household's ability to raise an income and/or to produce food for self consumption in the last 3 months, and if so, which one[s]? 
[OPERATOR: SELECT RELEVANT SHOCKS EXPERIENCED BY THE HOUSEHOLD. MULTIPLE RESPONSES POSSIBLE. REFER TO ECONOMIC SHOCKS, CROP AND LIVESTOCK SHOCKS, INTRA-HOUSEHOLD SHOCK, NATURAL HAZARDS AND HUMAN-INDUCED HAZARDS.]
1)No shock
2)Sickness or accident or death of household member[s] [sickness of breadwinner / unusually high medical expenditure / funeral expenses / death of breadwinner]
3)Lost employment or working opportunities [not due to illness/accident]
4)Other intra-household shock
5)Unusually high food prices
6)Unusually high fuel prices or transport prices 
7)Population movement restrictions [e.g. due to epidemic or infrastructure damage]
8)Other economic shock 
9)Pest outbreak
10)Plant disease
11)Animal disease [affecting many animals] or death
12)Lack of physical access to pasture 
13)Other crop and livestock shock
14)Cold temperatures or hail
15)Flood / riverbank erosion
16)Hurricane / cyclone / tornado
17)Drought / heat stress
18)Earthquake
19)Landslides
20)Fire from natural disaster
21)Other natural hazard
22)Violence and insecurity / conflict
23)Theft of production assets [land / livestock / tools / etc]
24)Fire from human-induced disaster
25)Other human-induced hazard
26)DON'T KNOW
27)REFUSED</t>
  </si>
  <si>
    <t>Select All That Apply</t>
  </si>
  <si>
    <t>Form Type - Checklist 
1,26,27 = IsNone</t>
  </si>
  <si>
    <t>1-27 = [crp_intro or optional question]</t>
  </si>
  <si>
    <t>1)shock_noshock
2)shock_sicknessordeathofhh
3)shock_lostemplorwork
4)shock_otherintrahhshock
5)shock_higherfoodprices
6)shock_higherfuelprices
7)shock_mvtrestrict
8)shock_othereconomicshock
9)shock_pestoutbreak
10)shock_plantdisease
11)shock_animaldisease
12)shock_napasture
13)shock_othercropandlivests
14)shock_coldtemporhail
15)shock_flood
16)shock_hurricane
17)shock_drought
18)shock_earthquake
19)shock_landslides
20)shock_firenatural
21)shock_othernathazard
22)shock_violenceinsecconf
23)shock_theftofprodassets
24)shock_firemanmade
25)shock_othermanmadehazard
26)shock_dk
27)shock_ref</t>
  </si>
  <si>
    <t>if shock = 1-27, go to [crp_intro or optional question]</t>
  </si>
  <si>
    <t>D. CROP PRODUCTION</t>
  </si>
  <si>
    <t>crp_intro</t>
  </si>
  <si>
    <t>We will now ask you some questions about crop production which apply to you and anyone in your household that is involved in crop production or sales. All questions refer to the crops grown during Rabi/Boro.
1)CONTINUE</t>
  </si>
  <si>
    <t>Send if "hh_agricactivity" "Equals" "Yes - crop production" Or "hh_agricactivity" "Equals" "Yes - both crop and livestock production" Or "income_main_crop_check" "Equals" "YES" Or "income_sec_crop_check" "Equals" "YES" Or "income_third_crop_check" "Equals" "YES", if not satisfied go to "crp_salesmain"</t>
  </si>
  <si>
    <t>1 = crp_landsize_num</t>
  </si>
  <si>
    <t>If hh_agricactivity = "Yes - crop production" or "Yes - both crop and livestock production" or if they reported production and sales of crops in one of the three main income sources and confirmed that they are involved in production, then this section will be asked to respondents.
Otherwise, skip to crp_salesmain.
Next question is crp_landsize_num</t>
  </si>
  <si>
    <t>crp_landsize_num</t>
  </si>
  <si>
    <t>What is the total size of the land you can cultivate?
[OPERATOR: RECORD THE TOTAL LAND SIZE PROVIDED BY THE RESPONDENT. WRITE 8888888 FOR DON'T KNOW AND 9999999 FOR REFUSED. MEASUREMENT UNIT WILL BE SPECIFIED IN THE FOLLOWING QUESTION.]</t>
  </si>
  <si>
    <t>0-1000000 = crp_landsize_unit
8888888-8888888 = crp_main
9999999-9999999 = crp_main</t>
  </si>
  <si>
    <t>For any response, go to crp_landsize_unit. Range is between 0 and 1000000. For "Don't know" and "Refused", go to crp_main.</t>
  </si>
  <si>
    <t>crp_landsize_unit</t>
  </si>
  <si>
    <t xml:space="preserve">Unit of measurement for land size: 
[OPERATOR: DO NOT READ. SINGLE RESPONSE.]
1)Acres
2)Hectares
3)Square meters
4)Square feet
5)decimals
</t>
  </si>
  <si>
    <t>1-5 = crp_main</t>
  </si>
  <si>
    <t>if crp_landsize_unit = 1-5, go to crp_main</t>
  </si>
  <si>
    <t>crp_main</t>
  </si>
  <si>
    <t>What has been the main crop that your household has grown for food and income generation in Rabi/Boro, if any? 
 [OPERATOR: SINGLE RESPONSE. "NO CROP PRODUCTION" IS IN LAST OPTIONS AT THE END.] 
1)Rice
2)Maize
3)Potatoe
4)Lentils
5)Cauliflower
6)Spinach-Amaranth
7)Tomatoes
8)Cucumber
9)Eggplant/aubergine
10)Onions
11)Wheat
12)Millet
13)Sorghum
14)Barley
15)Other Cereal
16)Cassava
17)Sweet Potatoes
18)Yams
19)Carrots
20)Cocoyam
21)Other tubers
22)Beans
23)Peas
24)Soybeans
25)Chickpeas
26)Fava beans
27)Broad beans
28)Other pulses
29)Cabbage
30)Lettuce
31)Cassava leaves
32)Potatoe leaves
33)Moringa
34)Sorrel Hibiscus / Rosselle
35)Green salad herbs (thyme, parsley, mint, rocca, other)
36)Other leafy vegetables
37)Green peas
38)Fava beans green
39)Pumpkin
40)Zucchini
41)Okra
42)Pepper
43)Haricot
44)Other non leafy vegs
45)Orange
46)Lemon
47)Grapefruit
48)Mandarins/clementines
49)Other citrus fruit
50)Sweet Banana
51)Figs
52)Grapes
53)Olives
54)Apple
55)Apricot
56)Cherries
57)Peach/nectarine
58)Strawberries
59)Melon (Cantaloupe)
60)Plantains
61)Papaya
62)Mango
63)Guava
64)Pineapple
65)Avocado
66)Water Melon
67)Dates
68)Other fruit
69)Coconuts
70)Groundnut/peanut
71)Cashew Nut
72)Kola Nut
73)Sesame
74)Bambara nut
75)Almond
76)Walnut
77)Other nuts
78)Cocoa
79)Coffee
80)Tea
81)Sugarcane
82)Sunflower
83)Other food cash crop
84)Cotton
85)Rubber
86)Jute
87)Fodder
88)Tobacco
89)Qat
90)Other non-food cash crop
91)No crop production
92)DON'T KNOW
93)REFUSED</t>
  </si>
  <si>
    <t>Form Type - Dropdown
IsDemographic</t>
  </si>
  <si>
    <t>1-90 = crp_irrig_source
91 = crp_main_check
92-93 = crp_salesmain</t>
  </si>
  <si>
    <t>1)1.1
2)1.5
3)2.2
4)3.2
5)4.101
6)4.3
7)5.1
8)5.2
9)5.4
10)5.8
11)1.2
12)1.3
13)1.4
14)1.6
15)1.99
16)2.1
17)2.3
18)2.4
19)2.5
20)2.6
21)2.99
22)3.1
23)3.3
24)3.4
25)3.5
26)3.6
27)3.7
28)3.99
29)4.1
30)4.2
31)4.4
32)4.5
33)4.6
34)4.7
35)4.9
36)4.99
37)5.101
38)5.11
39)5.3
40)5.5
41)5.6
42)5.7
43)5.9
44)5.99
45)6.1
46)6.2
47)6.3
48)6.4
49)6.99
50)7.1
51)7.101
52)7.11
53)7.12
54)7.13
55)7.14
56)7.15
57)7.16
58)7.17
59)7.18
60)7.2
61)7.3
62)7.4
63)7.5
64)7.6
65)7.7
66)7.8
67)7.9
68)7.99
69)8.1
70)8.2
71)8.3
72)8.4
73)8.5
74)8.6
75)8.7
76)8.8
77)8.99
78)9.1
79)9.2
80)9.3
81)9.4
82)9.5
83)9.99
84)10.1
85)10.2
86)10.3
87)10.4
88)10.5
89)10.6
90)10.99
91)777
92)888
93)999</t>
  </si>
  <si>
    <t>if crp_main = any type of crop, go to crp_irrig_source;
if crp_main = "No crop production", go to crp_main_check
if crp_main = "Don't know" or "Refused", go to crp_salesmain</t>
  </si>
  <si>
    <t>crp_main_check</t>
  </si>
  <si>
    <t>1 = crp_salesmain
2 = crp_proddif</t>
  </si>
  <si>
    <t>if crp_main_check = 1, go to crp_salesmain
if crp_main_check = 2, go to crp_proddif</t>
  </si>
  <si>
    <t>crp_irrig_source</t>
  </si>
  <si>
    <t>Where do you normally and mainly obtain water for the production of {crp_main}? 
[OPERATOR: SINGLE RESPONSE.]
1)Rainfed
2)Groundwater
3)Natural surface water [river / lake / stream / pond / etc.]
4)Constructed water point [canal / dam / etc.]
5)Public water supply system [e.g. tap water]
6)Other [specify]
7)DON'T KNOW
8)REFUSED</t>
  </si>
  <si>
    <t>1-8 = crp_area_change OR optional question</t>
  </si>
  <si>
    <t>if crp_irrig_source = 1-8, go to [crp_area_change or optional question]</t>
  </si>
  <si>
    <t>o_crp_fert_supply</t>
  </si>
  <si>
    <t>Where do you normally procure fertilizer? 
[OPERATOR: MULTIPLE RESPONSES POSSIBLE.]
1)You do not normally apply fertilizer
2)Purchased at market or agro-input shop
3)Free distribution
4)Community/ farmer networks / etc.
5)Government suppliers/subsidy
6)Self-produced / Manure
7)Other
8)DON'T KNOW
9)REFUSED</t>
  </si>
  <si>
    <t>1-9 = o_crp_fert_now</t>
  </si>
  <si>
    <t>o_crp_fert_now</t>
  </si>
  <si>
    <t>Were you able to continue doing so, this season?
[OPERATOR: SINGLE RESPONSE.]
1)YES
2)NO
3)DON'T KNOW
4)REFUSED</t>
  </si>
  <si>
    <t>1-4 = o_fert_subst</t>
  </si>
  <si>
    <t>o_fert_subst</t>
  </si>
  <si>
    <t>Did you use a substitutive fertilizer, this season?
[OPERATOR: SINGLE RESPONSE.]
1)No - You used the same
2)No - You  only diminished its application or used nothing at all
3)Yes - with other chemical fertilizer
4)Yes - with manure
5)DON’T KNOW
6)REFUSED</t>
  </si>
  <si>
    <t>1-6 =crp_area_change</t>
  </si>
  <si>
    <t>crp_area_change</t>
  </si>
  <si>
    <t>How did the area planted for {crp_main} from Rabi/Boro compare to last year?
[OPERATOR: SINGLE RESPONSE.]
1)A lot more [increased by more than 50%]
2)Slightly more
3)Same
4)Slightly less
5)A lot less [less than half as much]
6)DON'T KNOW
7)REFUSED</t>
  </si>
  <si>
    <t>1-7 = crp_harv_change</t>
  </si>
  <si>
    <t>if crp_area_change = 1-7, go to crp_harv_change</t>
  </si>
  <si>
    <t>crp_harv_change</t>
  </si>
  <si>
    <t>How does the  harvest of {crp_main} in the Rabi/Boro compare to last year? 
[OPERATOR: SINGLE RESPONSE.]
1)A lot more [increased by more than 50%]
2)Slightly more
3)Same
4)Slightly less
5)A lot less [less than half as much]
6)DON'T KNOW
7)REFUSED</t>
  </si>
  <si>
    <t>1-7 = crp_proddif OR crp_harv_vol</t>
  </si>
  <si>
    <t>if crp_harv_change = 1-7, go to [crp_proddif or crp_harv_vol]</t>
  </si>
  <si>
    <t>crp_harv_vol</t>
  </si>
  <si>
    <t>How much [threshed] {crp_main} did you harvest this Rabi/Boro?
[OPERATOR: RECORD THE RESPONSE GIVEN. UNIT OF MEASUREMENT TO BE SPECIFIED IN NEXT QUESTION. ENTER 8888888 FOR DON'T KNOW &amp; 9999999 FOR REFUSED, TO BE USED RARELY - PROBE!]</t>
  </si>
  <si>
    <t>1-1000000 = crp_harv_unit
8888888-8888888 =  crp_proddif
9999999-9999999 =  crp_proddif</t>
  </si>
  <si>
    <t>For any response, go to crp_harv_unit. For "Don't know" or "Refused", go to crp_proddif</t>
  </si>
  <si>
    <t xml:space="preserve">Keep this block of questions together, if used.
</t>
  </si>
  <si>
    <t>crp_harv_unit</t>
  </si>
  <si>
    <t>Unit of measurement for harvested {crp_main} :
[OPERATOR: SINGLE SELECTION]
1)Kilograms [kgs]
2)Tonnes
3)Ounces
4)Pounds
5)Bags
6)Boxes
7)Bundles
8)Packets
9)Other [specify]</t>
  </si>
  <si>
    <t>Form Type - RadioList
IsDemographic</t>
  </si>
  <si>
    <t>1-4 = crp_harv_lastyr
5-9 = crp_harv_unit_kg</t>
  </si>
  <si>
    <t>If crp_harv_unit = 1-4, go to crp_harv_lastyr
If crp_harv_unit = 5-9, go to crp_harv_unit_kg</t>
  </si>
  <si>
    <t>crp_harv_unit_kg</t>
  </si>
  <si>
    <t>How many kilograms [kgs] in each unit?
[OPERATOR: RECORD THE AMOUNT GIVEN. ENTER 88888 FOR DON'T KNOW &amp; 99999 FOR REFUSED]</t>
  </si>
  <si>
    <t>1-10000 = crp_harv_lastyr
88888-88888 =  crp_harv_lastyr
99999-99999 =  crp_harv_lastyr</t>
  </si>
  <si>
    <t>For any response, go to crp_harv_lastyr</t>
  </si>
  <si>
    <t>crp_harv_lastyr</t>
  </si>
  <si>
    <t>How many {crp_harv_unit} of [threshed] {crp_main} did you harvest last year during the same season?
[OPERATOR: RECORD THE RESPONSE GIVEN. ENTER 8888888 FOR DON'T KNOW &amp; 9999999 FOR REFUSED, TO BE USED RARELY - PROBE!]</t>
  </si>
  <si>
    <t>1-1000000 = crp_proddif
8888888-8888888 = crp_proddif
9999999-9999999 = crp_proddif</t>
  </si>
  <si>
    <t>For any response, go to crp_proddif</t>
  </si>
  <si>
    <t>crp_proddif</t>
  </si>
  <si>
    <t>Has your household faced any significant difficulty in terms of crop production in Rabi/Boro?
[OPERATOR: SINGLE RESPONSE.]
1)YES
2)NO
3)DON'T KNOW
4)REFUSED</t>
  </si>
  <si>
    <t>1 = crp_proddif_2
2-4 = [crp_salesmain or optional question]</t>
  </si>
  <si>
    <t>if crp_proddif = 1, go to crp_proddif_2 ; 
if crp_proddif = 2-4, go to [crp_salesmain or optional question]</t>
  </si>
  <si>
    <t>crp_proddif_2</t>
  </si>
  <si>
    <t>crp_proddif_
1) crp_proddif_plant_disease
2) crp_proddif_pest_outbreak
3) crp_proddif_animal_grazing
4) crp_proddif_access_plot
5) crp_proddif_access_fertilize
6) crp_proddif_seed_quality
7) crp_proddif_seed_quantity
8) crp_proddif_access_pesticide
9) crp_proddif_access_labour
10) crp_proddif_access_machinery
11) crp_proddif_access_fuel
12) crp_proddif_soil_erosion
13) crp_proddif_lack_irrigation
14) crp_proddif_excess_water
15) crp_proddif_access_credit
16) crp_proddif_other
17) crp_proddif_dk
18) crp_proddif_ref</t>
  </si>
  <si>
    <t>Which difficulty has your household faced with crop production in Rabi/Boro?
[OPERATOR: MULTIPLE RESPONSES POSSIBLE. SELECT OPTION(S) THAT BEST FIT THE INFORMATION PROVIDED BY THE RESPONDENTS.]
1)Plant disease 
2)Pest outbreak [including birds]
3)Uncontrolled animal grazing
4)Access to plot
5)Access to fertilizer [not available on markets or prices too high]
6)Access to quality seeds
7)Access to enough seeds [not available on markets or prices too high]
8)Access to pesticides
9)Access to manpower labour
10)Access to machinery, tools or animals for ploughing
11)Access to fuel or electricity to power agricultural equipment
12)Soil erosion
13)Not enough irrigation / rainfall water
14)Too much irrigation / water 
15)Access to credit
16)Other
17)DON'T KNOW
18)REFUSED</t>
  </si>
  <si>
    <t xml:space="preserve">Select All That Apply </t>
  </si>
  <si>
    <t>Form Type - Checklist
17,18 = IsNone</t>
  </si>
  <si>
    <t>1-18 = [crp_salesmain OR optional question]</t>
  </si>
  <si>
    <t>1)crp_proddif_plant_disease
2)crp_proddif_pest_outbreak
3)crp_proddif_animal_grazing
4)crp_proddif_access_plot
5)crp_proddif_access_fertilize
6)crp_proddif_seed_quality
7)crp_proddif_seed_quantity
8)crp_proddif_access_pesticide
9)crp_proddif_access_labour
10)crp_proddif_access_machinery
11)crp_proddif_access_fuel
12)crp_proddif_soil_erosion
13)crp_proddif_lack_irrigation
14)crp_proddif_excess_water
15)crp_proddif_access_credit
16)crp_proddif_other
17)crp_proddif_dk
18)crp_proddif_ref</t>
  </si>
  <si>
    <t>if crp_proddif_2 = 1-18, go to [crp_salesmain OR optional question]</t>
  </si>
  <si>
    <t>crp_storage</t>
  </si>
  <si>
    <t>Last year, what proportion of your {crp_main} stock did you lose [to pests, rotting, mould, etc.] after the harvest?
[OPERATOR: SINGLE RESPONSE.]
1)None
2)A little
3)An important part of it, but less than half
4)Most of it [half or more]
5)Almost everything 
6)Everything
7)DON'T KNOW
8)REFUSED</t>
  </si>
  <si>
    <t>Send if "crp_main" "Equals" "Rice" Or "crp_main" "Equals" "Wheat" Or "crp_main" "Equals" "Millet" Or "crp_main" "Equals" "Sorghum" Or "crp_main" "Equals" "Maize" Or "crp_main" "Equals" "Barley" Or "crp_main" "Equals" "Other Cereal" Or "crp_main" "Equals" "Cassava" Or "crp_main" "Equals" "Potatoe" Or "crp_main" "Equals" "Sweet Potatoes" Or "crp_main" "Equals" "Yams" Or "crp_main" "Equals" "Carrots" Or "crp_main" "Equals" "Cocoyam" Or "crp_main" "Equals" "Other tubers" Or "crp_main" "Equals" "Beans" Or "crp_main" "Equals" "Lentils" Or "crp_main" "Equals" "Peas" Or "crp_main" "Equals" "Soybeans" Or "crp_main" "Equals" "Chickpeas" Or "crp_main" "Equals" "Fava beans" Or "crp_main" "Equals" "Broad beans" Or "crp_main" "Equals" "Other pulses" Or "crp_main" "Equals" "Cabbage" Or "crp_main" "Equals" "Lettuce" Or "crp_main" "Equals" "Spinach-Amaranth" Or "crp_main" "Equals" "Cassava leaves" Or "crp_main" "Equals" "Potatoe leaves" Or "crp_main" "Equals" "Moringa" Or "crp_main" "Equals" "Sorrel Hibiscus / Rosselle" Or "crp_main" "Equals" "Green salad herbs [thyme / parsley / mint / rocca / other]" Or "crp_main" "Equals" "Cauliflower" Or "crp_main" "Equals" "Other leafy vegetables" Or "crp_main" "Equals" "Tomatoes" Or "crp_main" "Equals" "Cucumber" Or "crp_main" "Equals" "Pumpkin" Or "crp_main" "Equals" "Eggplant/aubergine" Or "crp_main" "Equals" "Zucchini" Or "crp_main" "Equals" "Okra" Or "crp_main" "Equals" "Bell pepper" Or "crp_main" "Equals" "Onions" Or "crp_main" "Equals" "Haricot" Or "crp_main" "Equals" "Green peas" Or "crp_main" "Equals" "Fava beans green" Or "crp_main" "Equals" "Other non leafy vegs" Or "crp_main" "Equals" "Orange" Or "crp_main" "Equals" "Lemon" Or "crp_main" "Equals" "Grapefruit" Or "crp_main" "Equals" "Mandarins/clementines" Or "crp_main" "Equals" "Other citrus fruit" Or "crp_main" "Equals" "Sweet Banana" Or "crp_main" "Equals" "Plantains" Or "crp_main" "Equals" "Papaya" Or "crp_main" "Equals" "Mango" Or "crp_main" "Equals" "Guava" Or "crp_main" "Equals" "Pineapple" Or "crp_main" "Equals" "Avocado" Or "crp_main" "Equals" "Water Melon" Or "crp_main" "Equals" "Dates" Or "crp_main" "Equals" "Figs" Or "crp_main" "Equals" "Grapes" Or "crp_main" "Equals" "Olives" Or "crp_main" "Equals" "Apple" Or "crp_main" "Equals" "Apricot" Or "crp_main" "Equals" "Cherries" Or "crp_main" "Equals" "Peach/nectarine" Or "crp_main" "Equals" "Strawberries" Or "crp_main" "Equals" "Melon [Cantaloupe]" Or "crp_main" "Equals" "Other fruit" Or "crp_main" "Equals" "Coconuts" Or "crp_main" "Equals" "Groundnut/peanut" Or "crp_main" "Equals" "Cashew Nut" Or "crp_main" "Equals" "Kola Nut" Or "crp_main" "Equals" "Sesame" Or "crp_main" "Equals" "Bambara nut" Or "crp_main" "Equals" "Almond" Or "crp_main" "Equals" "Walnut" Or "crp_main" "Equals" "Other nuts" Or "crp_main" "Equals" "Cocoa" Or "crp_main" "Equals" "Coffee" Or "crp_main" "Equals" "Tea" Or "crp_main" "Equals" "Sugarcane" Or "crp_main" "Equals" "Sunflower" Or "crp_main" "Equals" "Other food cash crop" Or "crp_main" "Equals" "Cotton" Or "crp_main" "Equals" "Rubber" Or "crp_main" "Equals" "Jute" Or "crp_main" "Equals" "Fodder" Or "crp_main" "Equals" "Tobacco" Or "crp_main" "Equals" "Qat" Or "crp_main" "Equals" "Other non-food cash crop" if not satisfied go to "crp_salesmain",</t>
  </si>
  <si>
    <t>1-8 = crp_salesmain or optional question</t>
  </si>
  <si>
    <t>if the respondent has listed any crop as a main crop, they will be administered this question. If not, they will be sent to the crop marketing module, since the rest of the questions reference the main crop specifically in the question text. 
if crp_storage =  1-8, go to crp_salesmain or optional question</t>
  </si>
  <si>
    <t>2-6 = o_crp_storage_why</t>
  </si>
  <si>
    <t>o_crop_storage_why</t>
  </si>
  <si>
    <t>What has caused these losses?
1.Rodents
2.Birds
3.Pest
4.rotten because of humidity/molds
5.strong winds/tornado
6.floods
7.soil erosion
8.grazed by livestock
9.theft
10.Other</t>
  </si>
  <si>
    <t>crp_all</t>
  </si>
  <si>
    <t>crp_all_[name of crop as per crop list]</t>
  </si>
  <si>
    <t>Do you cultivate any other crops aside from {crp_main}, and if so which ones?
[OPERATOR: "No other crop" APPEARS AT THE END OF THE LIST OF OPTIONS. SELECT ALL CROPS LISTED BY THE RESPONDENT.]
1)No other crops
2)DON'T KNOW
3)REFUSED</t>
  </si>
  <si>
    <t>Form Type - Checklist
Included unselected "crp_main"
1,2,3= IsNone</t>
  </si>
  <si>
    <t>Dynamics = crp_salesmain
1-3 = crp_salesmain</t>
  </si>
  <si>
    <t>For any response to crp_all, go to crp_salesmain</t>
  </si>
  <si>
    <t>D. CROP MARKETING</t>
  </si>
  <si>
    <t>crp_salesmain</t>
  </si>
  <si>
    <t>What has been the main crop that you have sold over the last 3 months?
[OPERATOR: "No crop sold in the last 3 months" APPEARS AT THE END OF THE LIST OF OPTIONS. SELECT ALL CROPS LISTED BY THE RESPONDENT.]
1)Rice
2)Maize
3)Potatoe
4)Lentils
5)Cauliflower
6)Spinach-Amaranth
7)Tomatoes
8)Cucumber
9)Eggplant/aubergine
10)Onions
11)Wheat
12)Millet
13)Sorghum
14)Barley
15)Other Cereal
16)Cassava
17)Sweet Potatoes
18)Yams
19)Carrots
20)Cocoyam
21)Other tubers
22)Beans
23)Peas
24)Soybeans
25)Chickpeas
26)Fava beans
27)Broad beans
28)Other pulses
29)Cabbage
30)Lettuce
31)Cassava leaves
32)Potatoe leaves
33)Moringa
34)Sorrel Hibiscus / Rosselle
35)Green salad herbs (thyme, parsley, mint, rocca, other)
36)Other leafy vegetables
37)Green peas
38)Fava beans green
39)Pumpkin
40)Zucchini
41)Okra
42)Pepper
43)Haricot
44)Other non leafy vegs
45)Orange
46)Lemon
47)Grapefruit
48)Mandarins/clementines
49)Other citrus fruit
50)Sweet Banana
51)Figs
52)Grapes
53)Olives
54)Apple
55)Apricot
56)Cherries
57)Peach/nectarine
58)Strawberries
59)Melon (Cantaloupe)
60)Plantains
61)Papaya
62)Mango
63)Guava
64)Pineapple
65)Avocado
66)Water Melon
67)Dates
68)Other fruit
69)Coconuts
70)Groundnut/peanut
71)Cashew Nut
72)Kola Nut
73)Sesame
74)Bambara nut
75)Almond
76)Walnut
77)Other nuts
78)Cocoa
79)Coffee
80)Tea
81)Sugarcane
82)Sunflower
83)Other food cash crop
84)Cotton
85)Rubber
86)Jute
87)Fodder
88)Tobacco
89)Qat
90)Other non-food cash crop
92)DON'T KNOW
93)REFUSED</t>
  </si>
  <si>
    <t>Send if "income_main" "Equals" "Production and sale of staple crops" Or "income_main" "Equals" "Production and sale of vegetable or fruit" Or "income_main" "Equals" "Production and sale of cashcrops" Or "income_sec" "Equals" "Production and sale of staple crops" Or "income_sec" "Equals" "Production and sale of vegetable or fruit" Or "income_sec" "Equals" "Production and sale of cashcrops"  Or "income_third" "Equals" "Production and sale of staple crops" Or "income_third" "Equals" "Production and sale of vegetable or fruit" Or "income_third" "Equals" "Production and sale of cashcrops", if not satisfied go to "ls_intro"</t>
  </si>
  <si>
    <t>1-90 = crp_salesdif
91-92 = ls_intro</t>
  </si>
  <si>
    <t>1)1.1
2)1.5
3)2.2
4)3.2
5)4.101
6)4.3
7)5.1
8)5.2
9)5.4
10)5.8
11)1.2
12)1.3
13)1.4
14)1.6
15)1.99
16)2.1
17)2.3
18)2.4
19)2.5
20)2.6
21)2.99
22)3.1
23)3.3
24)3.4
25)3.5
26)3.6
27)3.7
28)3.99
29)4.1
30)4.2
31)4.4
32)4.5
33)4.6
34)4.7
35)4.9
36)4.99
37)5.101
38)5.11
39)5.3
40)5.5
41)5.6
42)5.7
43)5.9
44)5.99
45)6.1
46)6.2
47)6.3
48)6.4
49)6.99
50)7.1
51)7.101
52)7.11
53)7.12
54)7.13
55)7.14
56)7.15
57)7.16
58)7.17
59)7.18
60)7.2
61)7.3
62)7.4
63)7.5
64)7.6
65)7.7
66)7.8
67)7.9
68)7.99
69)8.1
70)8.2
71)8.3
72)8.4
73)8.5
74)8.6
75)8.7
76)8.8
77)8.99
78)9.1
79)9.2
80)9.3
81)9.4
82)9.5
83)9.99
84)10.1
85)10.2
86)10.3
87)10.4
88)10.5
89)10.6
90)10.99
92)888
93)999</t>
  </si>
  <si>
    <t>If either income_main or income_sec or income_third = "Production and sale of staple crops" or "Production and sale of vegetable/ fruit" or "Production and sale of cashcrops (cocoa, tobacco, etc)", then this section will be asked to respondents.
Otherwise, skip to ls_intro.
For any crop selected, go to crp_salesdif
If "Don't know" or "Refused", go to ls_intro</t>
  </si>
  <si>
    <t>o_mrk_staple</t>
  </si>
  <si>
    <t>What is the main marketing channel for staple?
[OPERATOR: SINGLE RESPONSE]
1)Intermedia traders at the village
2)To wholsalers/retailers at marketplace
3)Direct marketing
4)Digital alternative [Joined online platform / social media / etc.]
5)Other
6)DON'T KNOW
7)REFUSED</t>
  </si>
  <si>
    <t>1-7 = o_mrk_vegfruit</t>
  </si>
  <si>
    <t>If  #crp_salesmain# or  #crp_salessec# or  #crp_salesthird# = 1-2</t>
  </si>
  <si>
    <t>o_mrk_vegfruit</t>
  </si>
  <si>
    <t>What is the main marketing channel for vegetables/fruit?
[OPERATOR: SINGLE RESPONSE]
1)Intermedia traders at the village
2)To wholsalers/retailers at marketplace
3)Direct marketing
4)Digital alternative [Joined online platform / social media / etc.]
5)Other
6)DON'T KNOW
7)REFUSED</t>
  </si>
  <si>
    <t>1-7 = o_mrk_cash</t>
  </si>
  <si>
    <t>If  #crp_salesmain# or  #crp_salessec# or  #crp_salesthird# = 2-8</t>
  </si>
  <si>
    <t>o_mrk_cash</t>
  </si>
  <si>
    <t>What is the main marketing channel for cash crops?
[OPERATOR: SINGLE RESPONSE]
1)Intermedia traders at the village
2)To wholsalers/retailers at marketplace
3)Direct marketing
4)Digital alternative [Joined online platform / social media / etc.]
5)Other
6)DON'T KNOW
7)REFUSED</t>
  </si>
  <si>
    <t>1-7 = crp_salesdiff</t>
  </si>
  <si>
    <t>If  #crp_salesmain# or  #crp_salessec# or  #crp_salesthird# = 9-10</t>
  </si>
  <si>
    <t>crp_salesdif</t>
  </si>
  <si>
    <t>Has your household faced any significant difficulty in the last 3 months selling your {crp_salesmain}?
[OPERATOR: SINGLE RESPONSE.]
1)YES
2)NO
3)DON'T KNOW
4)REFUSED</t>
  </si>
  <si>
    <t>1 = crp_salesdif_2
2-4 = crp_salesprice</t>
  </si>
  <si>
    <t>if crp_salesdif = 1, go to crp_salesdif_2 ; 
if crp_salesdif = 2-4, go to crp_salesprice</t>
  </si>
  <si>
    <t>crp_salesdif_2</t>
  </si>
  <si>
    <t>crp_saledif_
1) crp_saledif_marketing_cost
2) crp_saledif_damage_losses
3) crp_saledif_low_demand
4) crp_saledif_pay_delay
5) crp_saledif_low_price
6) crp_saledif_processing
7) crp_saledif_competition
8) crp_saledif_other
9) crp_saledif_dk
10) crp_saledif_ref</t>
  </si>
  <si>
    <t>Which difficulties has your household faced in the last 3 months selling your {crp_salesmain}?
[OPERATOR: MULTIPLE RESPONSES POSSIBLE. SELECT OPTION(S) THAT BEST FIT THE INFORMATION PROVIDED BY THE RESPONDENTS.]
1)High transportation or other marketing costs
2)Damages and losses due to storage difficulties and/or difficulty accessing the market [e.g. insecurity, poor infrastructure, etc.]
3)Lack of demand from usual traders or buyers
4)Payment delays from traders / buyers
5)Low selling prices [e.g. compared to input prices / inflation]
6)Difficulty processing product [lack of processing inputs / equipment / etc]
7)Market flooded with products
8)Other
9)DON'T KNOW
10)REFUSED</t>
  </si>
  <si>
    <t>Form Type - Checklist
9,10 = IsNone</t>
  </si>
  <si>
    <t>1-10 = crp_salesprice</t>
  </si>
  <si>
    <t>1)crp_saledif_marketing_cost
2)crp_saledif_damage_losses
3)crp_saledif_low_demand
4)crp_saledif_pay_delay
5)crp_saledif_low_price
6)crp_saledif_processing
7)crp_saledif_competition
8)crp_saledif_other
9)crp_saledif_dk
10)crp_saledif_ref</t>
  </si>
  <si>
    <t>if crp_salesdif_2 = 1-10, go to crp_salesprice</t>
  </si>
  <si>
    <t>crp_salesprice</t>
  </si>
  <si>
    <t>How does the current price of your household's {crp_salesmain} compare to the average price in the same period of last year? 
[OPERATOR: SINGLE RESPONSE. INSIST ON THE MAIN PRODUCT MENTIONED.]
1)A lot more [increased by more than 50%]
2)Slightly more
3)Same
4)Slightly less
5)A lot less [less than half as much]
6)DON'T KNOW
7)REFUSED</t>
  </si>
  <si>
    <t xml:space="preserve">1-7 = ls_intro </t>
  </si>
  <si>
    <t>if crp_salesprice = 1-7, go to ls_intro</t>
  </si>
  <si>
    <t>E. LIVESTOCK PRODUCTION</t>
  </si>
  <si>
    <t>ls_intro</t>
  </si>
  <si>
    <t>We will now ask you some questions about livestock production which apply to you and anyone in your household that is involved in livestock production or sales. 
1)CONTINUE</t>
  </si>
  <si>
    <t>Send if "hh_agricactivity" "Equals" "Yes - livestock production" Or "hh_agricactivity" "Equals" "Yes - both crop and livestock production" Or "income_main_ls_check" "Equals" "YES" Or "income_sec_ls_check" "Equals" "YES Or "income_third_ls_check" "Equals" "YES", if not satisfied go to "ls_salesmain"</t>
  </si>
  <si>
    <t>1 = ls_main</t>
  </si>
  <si>
    <t>If hh_agricactivity = "Yes - livestock production" or "Yes - both crop and livestock production" or if they reported production and sales of livestocks in one of the three main income sources and confirmed that they are involved in production, then this section will be administered to respondents.
Otherwise, skip to ls_salesmain.</t>
  </si>
  <si>
    <t>ls_main</t>
  </si>
  <si>
    <t>What was the main animal raised by your household for food and income generation in the last 12 months?
[OPERATOR: SINGLE RESPONSE. ASK ABOUT THE MOST IMPORTANT ANIMAL ONLY.] [HINT: DON'T FORGET TO PROBE ABOUT TRANSHUMANCE - MOVING LIVESTOCK FROM ONE GRAZING GROUND TO ANOTHER.]
1)Cattle [cow / beef / veal / yak / buffalo]
2)Goat
3)Sheep
4)Swine [pig / boar / hog / etc]
5)Equine [donkey / horse / etc]
6)Small domesticated mammals [rabbits / minks / guinea pigs / etc]
7)Poultry [chicken / guineafowl / duck / quail / turkey / etc]
8)Camelids
9)Other
10)DON'T KNOW
11)REFUSED</t>
  </si>
  <si>
    <t>Form Type - Buttons
set demographic</t>
  </si>
  <si>
    <t>1-9 = ls_num_lastyr
10-11 = ls_proddif</t>
  </si>
  <si>
    <t>if ls_main = 1-9, go to ls_num_lastyr ; 
If ls_main = 10-11, go to ls_proddif</t>
  </si>
  <si>
    <t>ls_num_lastyr</t>
  </si>
  <si>
    <t>How many {ls_main] did you have at the same time last year?
[OPERATOR: RECORD THE NUMBER OF ANIMALS. ENTER 88888 FOR DON'T KNOW AND 99999 FOR REFUSED.]</t>
  </si>
  <si>
    <t>Form Type - TextBox
demographic</t>
  </si>
  <si>
    <t>0-10000 = ls_num_now
88888-88888 = ls_num_now
99999-99999 = ls_num_now</t>
  </si>
  <si>
    <t>answers can range from 0-10000; any response goes to ls_num_now</t>
  </si>
  <si>
    <t>ls_num_now</t>
  </si>
  <si>
    <t>How many {ls_main} do you have now?
[OPERATOR: RECORD THE NUMBER OF ANIMALS. ENTER 88888 FOR DON'T KNOW AND 99999 FOR REFUSED.]</t>
  </si>
  <si>
    <t>0-10000 = ls_num_change
88888-88888 = ls_num_change
99999-99999 = ls_num_change</t>
  </si>
  <si>
    <t>answers can range from 0-10000; any response goes to ls_num_change</t>
  </si>
  <si>
    <t>ls_num_change</t>
  </si>
  <si>
    <t>ls_num_
1) ls_num_no_change
2) ls_num_inc_less_sales
3) ls_num_inc_more_birth
4) ls_num_inc_more_acquired
5) ls_num_inc_received_free
6) ls_num_dec_poor_health
7) ls_num_dec_death
8) ls_num_dec_sales_good_price
9) ls_num_dec_sales_distress
10) ls_num_dec_escape_stolen
11) ls_num_dec_consumed
12) ls_num_inc_dec_other
13) ls_num_inc_dec_dk
14) ls_num_inc_dec_ref</t>
  </si>
  <si>
    <t>Why did the number of livestock change?
[OPERATOR: MULTIPLE RESPONSES POSSIBLE.] 
1)No significant change in livestock number
2)Did not sell as many
3)Many more were born
4)Purchased or bartered more animals this year
5)Received animals for free [restocking / gift]
6)Animal death due to malnutrition, drought, lack of feed
7)Animal death due to other factors [e.g. diseases, parasites, injury]
8)Sold more than usual because of good prices
9)Sold more than usual because of distress sales [unable to feed animal / need money urgently for household basic needs even if sales were unsustainable]
10)Animal escaped or was lost or stolen
11)Killed or gave away more animals than usual for household consumption or celebrations [marriage / funerals / etc]
12)Other
13)DON’T KNOW
14)REFUSED</t>
  </si>
  <si>
    <t>Form Type - Checklist
1,13,14 = IsNone</t>
  </si>
  <si>
    <t>1-14 = [ls_proddif OR optional question]</t>
  </si>
  <si>
    <t>1)ls_num_no_change
2)ls_num_inc_less_sales
3)ls_num_inc_more_birth
4)ls_num_inc_more_acquired
5)ls_num_inc_received_free
6)ls_num_dec_poor_health
7)ls_num_dec_death
8)ls_num_dec_sales_good_price
9)ls_num_dec_sales_distress
10)ls_num_dec_escape_stolen
11)ls_num_dec_consumed
12)ls_num_inc_dec_other
13)ls_num_inc_dec_dk
14)ls_num_inc_dec_ref</t>
  </si>
  <si>
    <t>If ls_num_change 1-14 = [ls_proddif OR optional question]</t>
  </si>
  <si>
    <t>ls_feed</t>
  </si>
  <si>
    <t>ls_feed
1) ls_feed_open_pasture
2) ls_feed_common_pasture
3) ls_feed_self_produced
4) ls_feed_purchased
5) ls_feed_free_dist
6) ls_feed_other
7) ls_feed_dk
8) ls_feed_ref</t>
  </si>
  <si>
    <t>Where do you usually access feed for your {ls_main}?  
[OPERATOR: MULTIPLE RESPONSES POSSIBLE.] 
1)Open pasture
2)Community-managed pasture land
3)Owned or rented field or self-produced fodder
4)Purchase feed or fodder at the market
5)Free distribution
6)Other
7)DON'T KNOW
8)REFUSED</t>
  </si>
  <si>
    <t>Form Type - Checklist
7,8 = IsNone</t>
  </si>
  <si>
    <t>1-8 = ls_proddif</t>
  </si>
  <si>
    <t>1)ls_feed_open_pasture
2)ls_feed_common_pasture
3)ls_feed_self_produced
4)ls_feed_purchased
5)ls_feed_free_dist
6)ls_feed_other
7)ls_feed_dk
8)ls_feed_ref</t>
  </si>
  <si>
    <t>For any response, go to ls_proddif</t>
  </si>
  <si>
    <t>ls_proddif</t>
  </si>
  <si>
    <t>Has your household faced any significant difficulty with livestock production over the last 3 months?
[OPERATOR: SINGLE RESPONSE.]
1)YES 
2)NO
3)DON'T KNOW
4)REFUSED</t>
  </si>
  <si>
    <t>1=ls_proddif_2
2-4= [ls_salesmain OR optional question]</t>
  </si>
  <si>
    <t>if ls_proddif = 1, go to ls_proddif_2 ; 
if ls_proddif = 2-4, go to [ls_salesmain OR optional question]</t>
  </si>
  <si>
    <t>ls_proddif_2</t>
  </si>
  <si>
    <t>ls_proddif_
1) ls_proddif_feed_purchase
2) ls_proddif_access_pasture
3) ls_proddif_access_water
4) ls_proddif_vet_serv
5) ls_proddif_vet_input
6) ls_proddif_diseases
7) ls_proddif_theft
8) ls_proddif_access_market
9) ls_proddif_access_credit
10) ls_proddif_access_labour
11) ls_proddif_other
12) ls_proddif_dk
13) ls_proddif_ref</t>
  </si>
  <si>
    <t>Which difficulties has your household faced with livestock production in the last 3 months?
[OPERATOR: MULTIPLE RESPONSES POSSIBLE. SELECT OPTION(S) THAT BEST FIT THE INFORMATION PROVIDED BY THE RESPONDENTS.]
1)Difficulty to purchase feed [e.g. prices or access to market]
2)Access to pasture
3)Access to water
4)Access to veterinary services [vaccinations, treatments, spraying, advisory etc]
5)Access to veterinary inputs [medicine for animals / tools for animal health / etc]
6)Livestock diseases or injury
7)Livestock theft
8)Access to livestock market to buy young animals
9)Access to credit
10)Access to manpower labour 
11)Other
12)DON'T KNOW
13)REFUSED</t>
  </si>
  <si>
    <t>Form Type - Checklist
12,13 = IsNone</t>
  </si>
  <si>
    <t>1-13 = [ls_salesmain OR optional question]</t>
  </si>
  <si>
    <t>1)ls_proddif_feed_purchase
2)ls_proddif_access_pasture
3)ls_proddif_access_water
4)ls_proddif_vet_serv
5)ls_proddif_vet_input
6)ls_proddif_diseases
7)ls_proddif_theft
8)ls_proddif_access_market
9)ls_proddif_access_credit
10)ls_proddif_access_labour
11)ls_proddif_other
12)ls_proddif_dk
13)ls_proddif_ref</t>
  </si>
  <si>
    <t>if ls_proddif_2 = 1-13, go to ls_salesmain OR optional question</t>
  </si>
  <si>
    <t>E. LIVESTOCK MARKETING</t>
  </si>
  <si>
    <t>ls_salesmain</t>
  </si>
  <si>
    <t>What was the main livestock or livestock product sold by your household in the last 3 months?
[OPERATOR: SINGLE RESPONSE. INSIST ON THE MAIN PRODUCT.]
1)Cattle [cow / beef / veal / yak / buffalo]
2)Goat
3)Sheep
4)Swine [pig / boar / hog / etc]
5)Equine [donkey / horse / etc]
6)Small domesticated mammals [rabbits / minks / guinea pigs / etc]
7)Poultry [chicken / guineafowl / duck / quail / turkey / etc]
8)Camelids
9)Eggs
10)Milk or dairy products
11)Skin or leather or wool
12)DON'T KNOW
13)REFUSED</t>
  </si>
  <si>
    <t>Send if "income_main" "Equals" "Production and sale of livestock and livestock products" Or "income_sec" "Equals" "Production and sale of livestock and livestock products" Or "income_third" "Equals" "Production and sale of livestock and livestock products" if not satisfied go to "fish_intro"</t>
  </si>
  <si>
    <t>Form Type - Buttons
IsDemographic</t>
  </si>
  <si>
    <t>1-11 = ls_salesdif
12-13 = fish_intro</t>
  </si>
  <si>
    <t>If either income_main or income_sec or income_third = "Production and sale of livestock and livestock products", then this section will be asked to respondents.
Otherwise, skip to fish_main.
if ls_salesmain = 1-11, go to ls_salesdif ; 
if ls_salesmain = 12-13, go to fish_intro</t>
  </si>
  <si>
    <t>o_mrk_chls</t>
  </si>
  <si>
    <t>What is the main marketing channel for livestock or livestock products?
[OPERATOR: SINGLE RESPONSE]
1)Nearby village market
2)Buyers from outside/processors
3)take to slaughouse
4)Take to local retailer
5)Roadside/neighbourhood
6)DON'T KNOW
7)REFUSED</t>
  </si>
  <si>
    <t>1-7 = ls_salesdif_1</t>
  </si>
  <si>
    <t>added question: skip pattern to update</t>
  </si>
  <si>
    <t>ls_salesdif</t>
  </si>
  <si>
    <t>Has your household faced any significant difficulty in the last 3 months selling your {ls_salesmain}?
[OPERATOR: SINGLE RESPONSE.]
1)YES
2)NO
3)DON'T KNOW
4)REFUSED</t>
  </si>
  <si>
    <t>1 = ls_salesdif_2
2-4 = ls_salesprice</t>
  </si>
  <si>
    <t>if ls_salesdif = 1, go to ls_salesdif_2 ; 
if ls_salesdif = 2-4, go to ls_salesprice</t>
  </si>
  <si>
    <t>ls_salesdif_2</t>
  </si>
  <si>
    <t>ls_salesdif_
1) ls_salesdif_marketing_cost
2) ls_salesdif_damage_losses
3) ls_salesdif_low_demand
4) ls_salesdif_pay_delay
5) ls_salesdif_low_price
6)  ls_salesdif_slaughterhouse
7) ls_salesdif_processing
8) ls_salesdif_competition
9) ls_salesdif_other
10) ls_salesdif_dk
11) ls_salesdif_ref</t>
  </si>
  <si>
    <t>Which difficulties has your household faced in the last 3 months selling your {ls_salesmain}?
[OPERATOR: MULTIPLE RESPONSES POSSIBLE. SELECT OPTION(S) THAT BEST FIT THE INFORMATION PROVIDED BY THE RESPONDENTS.]
1)High transportation or other marketing costs
2)Damage and losses during transportation or difficulty accessing the market
3)Lack of demand from usual traders or buyers  
4)Payment delays from traders / buyers 
5)Low selling prices [e.g. compared to input prices / inflation]
6)Closure of slaughterhouses or difficulties accessing slaughterhouses
7)Difficulties processing product other than closure of slaughterhouse [lack of access to processing inputs / equipment / etc]
8)Market flooded with products
9)Other
10)DON'T KNOW
11)REFUSED</t>
  </si>
  <si>
    <t>Form Type - Checklist
10,11 = IsNone</t>
  </si>
  <si>
    <t>1-11 = ls_salesprice</t>
  </si>
  <si>
    <t>1)ls_salesdif_marketing_cost
2)ls_salesdif_damage_losses
3)ls_salesdif_low_demand
4)ls_salesdif_pay_delay
5)ls_salesdif_low_price
6)ls_salesdif_slaughterhouse
7)ls_salesdif_processing
8)ls_salesdif_competition
9)ls_salesdif_other
10)ls_salesdif_dk
11)ls_salesdif_ref</t>
  </si>
  <si>
    <t>if ls_salesdif_2 = 1-11, go to ls_salesprice</t>
  </si>
  <si>
    <t>ls_salesprice</t>
  </si>
  <si>
    <t>How does the current price of your household's {ls_salesmain} compare to the average price in the same period of last year?
[OPERATOR: SINGLE RESPONSE. INSIST ON THE MAIN PRODUCT MENTIONED.]
1)A lot more [increased by more than 50%]
2)Slightly more
3)Same
4)Slightly less
5)A lot less [less than half as much]
6)DON'T KNOW
7)REFUSED</t>
  </si>
  <si>
    <t>1-7 = fish_intro</t>
  </si>
  <si>
    <t>For options #1-7, go to fish_intro</t>
  </si>
  <si>
    <t>F. FISHERIES PRODUCTION</t>
  </si>
  <si>
    <t>fish_intro</t>
  </si>
  <si>
    <t>We will now ask you some questions about fishing and aquaculture production which apply to you and anyone in your household that is involved in the capture, culture, processing or sales of fish.
1)CONTINUE</t>
  </si>
  <si>
    <t>Send if "income_main_fish_check" "Equals" "YES" Or "income_sec_fish_check" "Equals" "YES Or "income_third_fish_check" "Equals" "YES", if not satisfied go to "fies"</t>
  </si>
  <si>
    <t>1 = fish_main</t>
  </si>
  <si>
    <t>If the respondent reported production and sales of fish in one of the three main income sources and confirmed that they are involved in production, then this section will be administered to respondents. Otherwise, skip to fies</t>
  </si>
  <si>
    <t>fish_main</t>
  </si>
  <si>
    <t>fish_main_
1) fish_main_coastal
2) fish_main_offshore_sea
3) fish_main_freshwater
4) fish_main_aquaculture
5) fish_main_dk
6) fish_main_ref</t>
  </si>
  <si>
    <t>What type of fishing activity does your household generally practice?
[OPERATOR: MULTIPLE RESPONSES POSSIBLE.]
1)Near coastal, delta, lagoon fishing
2)Offshore sea fishing
3)Freshwater fishing [in lakes, reservoirs, ponds, rivers, or wetlands]
4)Aquaculture
5)DON'T KNOW
6)REFUSED</t>
  </si>
  <si>
    <t>Form Type - Checklist
5,6 = IsNone</t>
  </si>
  <si>
    <t>1-6 = fish_change</t>
  </si>
  <si>
    <t>1)fish_main_coastal
2)fish_main_offshore_sea
3)fish_main_freshwater
4)fish_main_aquaculture
5)fish_main_dk
6)fish_main_ref</t>
  </si>
  <si>
    <t>if fish_main = 1-6, go to fish_change</t>
  </si>
  <si>
    <t>fish_change</t>
  </si>
  <si>
    <t>How does your fish catch [capture fishery] in the last 3 months [or last harvest] compare to the same period [harvest] last year?
[OPERATOR: SINGLE RESPONSE.]
1)A lot more [increased by more than 50%]
2)Slightly more
3)Same
4)Slightly less
5)A lot less [less than half as much]
6)DON'T KNOW
7)REFUSED</t>
  </si>
  <si>
    <t>1-7 = fish_proddif</t>
  </si>
  <si>
    <t>if fish_change = 1-7, go to fish_proddif</t>
  </si>
  <si>
    <t>fish_proddif</t>
  </si>
  <si>
    <t>Has your household faced any significant difficulty with fish catch and/or harvest in the last 3 months?
[OPERATOR: SINGLE RESPONSE.]
1)YES
2)NO
3)DON'T KNOW
4)REFUSED</t>
  </si>
  <si>
    <t>1=fish_proddif_2
2-4= [fish_salesmain OR optional question]</t>
  </si>
  <si>
    <t>if fish_proddif = 1, go to fish_proddif_2 ; 
if fish_proddif = 2-4, go to fish_salesmain OR optional question</t>
  </si>
  <si>
    <t>fish_proddif_2</t>
  </si>
  <si>
    <t>fish_proddif_
1) fish_proddif_find_fish
2) fish_proddif_pests
3) fish_proddif_access_area
4) fish_proddif_fuel
5) fish_proddif_input_access
6) fish_proddif_labour
7) fish_proddif_infrastructure
8) fish_proddif_damage_equip
9) fish_proddif_other
10) fish_proddif_dk
11) fish_proddif_ref</t>
  </si>
  <si>
    <t>Which difficulties has your household faced with fish catch and/or harvest in the last 3 months?
[OPERATOR: MULTIPLE RESPONSES POSSIBLE. SELECT OPTION(S) THAT BEST FIT THE INFORMATION PROVIDED BY THE RESPONDENTS.]
1)Fish is more difficult to find than in previous years in the same season [fishing]
2)Fish pests and diseases [aquaculture]
3)Access to fishing or aquaculture area [e.g. due to weather or security]
4)Access to fuel [prices higher or not available]
5)Access to other fishing or culture inputs [prices higher or not available]
6)Access to labour or crew labour [prices higher or not available]
7)Damage or destruction of infrastructure [ponds, cages, ports, landing sites]
8)Damage or destruction of boats or gears
9)Other
10)DON'T KNOW
11)REFUSED</t>
  </si>
  <si>
    <t>1-11 = [fish_salesmain OR optional question]</t>
  </si>
  <si>
    <t>1)fish_proddif_find_fish
2)fish_proddif_pests
3)fish_proddif_access_area
4)fish_proddif_fuel
5)fish_proddif_input_access
6)fish_proddif_labour
7)fish_proddif_infrastructure
8)fish_proddif_damage_equip
9)fish_proddif_other
10)fish_proddif_dk
11)fish_proddif_ref</t>
  </si>
  <si>
    <t>If fish_proddif_2 = 1-11, go to fish_salesmain OR optional question</t>
  </si>
  <si>
    <t>F. FISHERIES MARKETING</t>
  </si>
  <si>
    <t>fish_salesmain</t>
  </si>
  <si>
    <t>What was the main fish product sold by your household in the last 3 months?
[OPERATOR: SINGLE RESPONSE.]
1)Fresh fish [any kind, including invertebrates]
2)Preserved fish [including dry fish, smoked fish, fermented fish, salt fish]
3)Frozen fish
4)Canned fish
5)Other [specify]
6)DON'T KNOW
7)REFUSED</t>
  </si>
  <si>
    <t>1-5 = fish_salesdif
6-7 = fies</t>
  </si>
  <si>
    <t>if fish_salesmain = 1-5, go to fish_salesdif
if fish_salesmain = 6-7, go to fies</t>
  </si>
  <si>
    <t>fish_salesdif</t>
  </si>
  <si>
    <t>Has your household faced any significant difficulty marketing / selling your {fish_salesmain} in the last 3 months?
[OPERATOR: SINGLE RESPONSE]
1)YES
2)NO
3)DON'T KNOW
4)REFUSED</t>
  </si>
  <si>
    <t>1 = fish_salesdif_2
2-4 = fish_salesprice</t>
  </si>
  <si>
    <t>if fish_salesdif = 1, go to fish_salesdif_2 ;
if fish_salesdif = 2-4, go to fish_salesprice</t>
  </si>
  <si>
    <t>fish_salesdif_2</t>
  </si>
  <si>
    <t xml:space="preserve">fish_saledif_
1) fish_saledif_marketing_cost
2) fish_saledif_damage_losses
3) fish_saledif_low_demand
4) fish_saledif_pay_delay
5) fish_saledif_low_prices
6) fish_saledif_processing
7) fish_saledif_competition
8) fish_saledif_other
9) fish_saledif_dk
10) fish_saledif_ref
</t>
  </si>
  <si>
    <t>Which difficulties has your household faced in the last 3 months selling your {fish_salesmain}?
[OPERATOR: MULTIPLE RESPONSES POSSIBLE. SELECT OPTION(S) THAT BEST FIT THE INFORMATION PROVIDED BY THE RESPONDENTS.]
1)High transportation or other marketing costs
2)Deterioration and losses due to storage difficulties or delays or inability to physically access markets
3)Lack of demand from usual buyers/traders
4)Payment delays from traders/buyers 
5)Low selling prices [e.g. compared to input prices / inflation]
6)Difficulties processing product [lack of access to processing inputs / equipment / etc]
7)Market flooded with product
8)Other
9)DON'T KNOW
10)REFUSED</t>
  </si>
  <si>
    <t>1-10 = fish_salesprice</t>
  </si>
  <si>
    <t>1)fish_saledif_marketing_cost
2)fish_saledif_damage_losses
3)fish_saledif_low_demand
4)fish_saledif_pay_delay
5)fish_saledif_low_prices
6)fish_saledif_processing
7)fish_saledif_competition
8)fish_saledif_other
9)fish_saledif_dk
10)fish_saledif_ref</t>
  </si>
  <si>
    <t>if fish_salesdif = 1-10, go to fish_salesprice</t>
  </si>
  <si>
    <t>fish_salesprice</t>
  </si>
  <si>
    <t>How does the current price of your household's {fish_salesmain} sold compare to the average price in the same period/harvest of last year? 
[OPERATOR: SINGLE RESPONSE. INSIST ON THE MAIN PRODUCT MENTIONED.]
1)A lot more [increased by more than 50%]
2)Slightly more
3)Same
4)Slightly less
5)A lot less [less than half as much]
6)DON'T KNOW
7)REFUSED</t>
  </si>
  <si>
    <t>1-7 = fies</t>
  </si>
  <si>
    <t>if fish_salesprice = 1-7, go to fies</t>
  </si>
  <si>
    <t>G. FOOD SECURITY AND CONSUMPTION</t>
  </si>
  <si>
    <t>fies_intro</t>
  </si>
  <si>
    <t>Now I would like to ask you some questions about food consumption, food utilization and coping mechanisms. Make sure to refer to the correct time period for each set of questions. The first set of questions refers to experiences faced by you or any of your household members over the past 30 days. 
[OPERATOR: SINGLE RESPONSE]
1)NEXT</t>
  </si>
  <si>
    <t>1 = fies_worried</t>
  </si>
  <si>
    <t>if fies = 1, go to fies_worried</t>
  </si>
  <si>
    <t>Check if the ESS team has an official translation.</t>
  </si>
  <si>
    <t>fies_worried</t>
  </si>
  <si>
    <t>During the last 30 days, was there a time when you or others in your household were worried about not having enough food to eat because of lack of money or other resources?
[OPERATOR: SINGLE RESPONSE]
1)YES
2)NO
3)DON'T KNOW
4)REFUSED</t>
  </si>
  <si>
    <t>1-4 = fies_healthy</t>
  </si>
  <si>
    <t>if fies_worried = 1-4, go to fies_healthy</t>
  </si>
  <si>
    <t>fies_healthy</t>
  </si>
  <si>
    <t>During the last 30 days, was there a time when you or others in your household were unable to eat healthy and nutritious food because of lack of money or other resources?
[OPERATOR: SINGLE RESPONSE]
1)YES
2)NO
3)DON'T KNOW
4)REFUSED</t>
  </si>
  <si>
    <t>1-4 = fies_fewfoods</t>
  </si>
  <si>
    <t>if fies_healthy = 1-4, go to fies_fewfoods</t>
  </si>
  <si>
    <t>fies_fewfoods</t>
  </si>
  <si>
    <t>During the last 30 days, was there a time when you or others in your household ate only a few kinds of foods because of lack of money or other resources?
[OPERATOR: SINGLE RESPONSE]
1)YES
2)NO
3)DON'T KNOW
4)REFUSED</t>
  </si>
  <si>
    <t>1-4 = fies_skipped</t>
  </si>
  <si>
    <t>if fies_fewfoods = 1-4, go to fies_skipped</t>
  </si>
  <si>
    <t>fies_skipped</t>
  </si>
  <si>
    <t>During the last 30 days, was there a time when you or others in your household had to skip a meal because of lack of money or other resources to get food?
[OPERATOR: SINGLE RESPONSE]
1)YES
2)NO
3)DON'T KNOW
4)REFUSED</t>
  </si>
  <si>
    <t>1-4 = fies_ateless</t>
  </si>
  <si>
    <t>if fies_skipped = 1-4, go to fies_ateless</t>
  </si>
  <si>
    <t>fies_ateless</t>
  </si>
  <si>
    <t>During the last 30 days, was there a time when you or others in your household ate less than you thought you should because of lack of money or other resources?
[OPERATOR: SINGLE RESPONSE]
1)YES
2)NO
3)DON'T KNOW
4)REFUSED</t>
  </si>
  <si>
    <t>1-4 = fies_ranout</t>
  </si>
  <si>
    <t>if fies_ateless = 1-4, go to fies_ranout</t>
  </si>
  <si>
    <t>fies_ranout</t>
  </si>
  <si>
    <t>In the past 30 days, was there ever no food to eat of any kind in your house because of lack of resources to get food?
[OPERATOR: SINGLE RESPONSE]
1)YES
2)NO
3)DON'T KNOW
4)REFUSED</t>
  </si>
  <si>
    <t>1=fies_ranout_hhs
2-4 = fies_hungry</t>
  </si>
  <si>
    <t>if fies_ranout = 1, go to fies_ranout_hhs. Otherwise, go to fies_hungry</t>
  </si>
  <si>
    <t>fies_ranout_hhs</t>
  </si>
  <si>
    <t>How often did this happen?
[OPERATOR: SINGLE RESPONSE]
1)Rarely [1-2 times in the past 30 days]
2)Sometimes [3-10 times in the past 30 days]
3)Often [more than 10 times in the last 30 days]
4)DON'T KNOW
5)REFUSED</t>
  </si>
  <si>
    <t xml:space="preserve">1-5 = fies_hungry </t>
  </si>
  <si>
    <t>if fies_ranout_hhs = 1-5, go to fies_hungry</t>
  </si>
  <si>
    <t>fies_hungry</t>
  </si>
  <si>
    <t>In the past 30 days, did you or any household member ever go to sleep at night hungry because there was not enough food?
[OPERATOR: SINGLE RESPONSE]
1)YES
2)NO
3)DON'T KNOW
4)REFUSED</t>
  </si>
  <si>
    <t>1=fies_hungry_hhs
2-4 = fies_whlday</t>
  </si>
  <si>
    <t>if fies_hungry = 1, go to fies_hungry_hhs. Otherwise, go to fies_whlday</t>
  </si>
  <si>
    <t>fies_hungry_hhs</t>
  </si>
  <si>
    <t>1-5 = fies_whlday</t>
  </si>
  <si>
    <t>if fies_hungry_hhs = 1-5, go to fies_whlday</t>
  </si>
  <si>
    <t>fies_whlday</t>
  </si>
  <si>
    <t>In the past 30 days, did you or any household member ever go a whole day and night without eating anything at all because there was not enough food?
[OPERATOR: SINGLE RESPONSE]
1)YES
2)NO
3)DON'T KNOW
4)REFUSED</t>
  </si>
  <si>
    <t>1=fies_whlday_hhs
2-4 = [lcsi_intro OR hdds]</t>
  </si>
  <si>
    <t>if fies_whlday = 1, go to fies_whlday_hhs. Otherwise, go to lcsi_intro OR hdds</t>
  </si>
  <si>
    <t>fies_whlday_hhs</t>
  </si>
  <si>
    <t>1-5 = [lcsi_intro OR hdds]</t>
  </si>
  <si>
    <t>if fies_whlday_hhs = 1-5, go to lcsi_intro OR hdds</t>
  </si>
  <si>
    <t>lcsi_intro</t>
  </si>
  <si>
    <t>Now I would like to ask you another set of questions on coping strategies, referring to the past 30 days.
[OPERATOR: SINGLE RESPONSE]
1)NEXT</t>
  </si>
  <si>
    <t>1 = [next question]</t>
  </si>
  <si>
    <t>Coping strategies should be selected based on the local context. Ten (10) coping strategies should be selected; 4 in stress, 3 in crisis and 3 in emergency. 
Please delete coping strategies that you do not want to use in your survey or propose changes for the "English" column (i.e. text) under the "Additional notes" column.</t>
  </si>
  <si>
    <t>cs_stress_hh_assets</t>
  </si>
  <si>
    <t xml:space="preserve"> cs_stress_hh_assets</t>
  </si>
  <si>
    <t>Over the past 30 days, did anyone in your household have to sell household assets / goods [radio, furniture, television, jewelry, etc.] because of lack of food or money?
[OPERATOR: SINGLE RESPONSE]
1)Yes
2)No - because it wasn’t necessary
3)No - because you already sold those assets or did this activity within the last 12 months and you cannot continue to do it
4)Not applicable
5)DON'T KNOW 
6)REFUSED</t>
  </si>
  <si>
    <t>1-6 = [next question]</t>
  </si>
  <si>
    <t>cs_stress_spent_savingsdebt</t>
  </si>
  <si>
    <t xml:space="preserve"> cs_stress_spent_savings</t>
  </si>
  <si>
    <t>Over the past 30 days, did anyone in your household have to spend savings or skipped on debt payment because of lack of food or money?
[OPERATOR: SINGLE RESPONSE]
1)Yes
2)No - because it wasn’t necessary
3)No - because you already sold those assets or did this activity within the last 12 months and you cannot continue to do it
4)Not applicable
5)DON'T KNOW 
6)REFUSED</t>
  </si>
  <si>
    <t>cs_stress_borrow_mon</t>
  </si>
  <si>
    <t>cs_stress_sold_more_animals</t>
  </si>
  <si>
    <t>Over the past 30 days, did anyone in your household have to borrow money from a formal lender / bank / non-relative  because of lack of food or money?
[OPERATOR: SINGLE RESPONSE]
1)Yes
2)No - because it wasn’t necessary
3)No - because you already sold those assets or did this activity within the last 12 months and you cannot continue to do it
4)Not applicable
5)DON'T KNOW 
6)REFUSED</t>
  </si>
  <si>
    <t>cs_stress_borrowed_or_helped</t>
  </si>
  <si>
    <t>Over the past 30 days, did anyone in your household have to borrow food or rely on help from friends or relatives because of lack of food or money?
[OPERATOR: SINGLE RESPONSE]
1)Yes
2)No - because it wasn’t necessary
3)No - because you already sold those assets or did this activity within the last 12 months and you cannot continue to do it
4)Not applicable
5)DON'T KNOW 
6)REFUSED</t>
  </si>
  <si>
    <t>cs_crisis_sold_prod_assets</t>
  </si>
  <si>
    <t>Over the past 30 days, did anyone in your household have to sell productive assets or means of transport [sewing machine, wheelbarrow, bicycle, car, etc.] because of lack of food or money?
[OPERATOR: SINGLE RESPONSE]
1)Yes
2)No - because it wasn’t necessary
3)No - because you already sold those assets or did this activity within the last 12 months and you cannot continue to do it
4)Not applicable
5)DON'T KNOW 
6)REFUSED</t>
  </si>
  <si>
    <t>cs_crisis_sold_fishery_assets</t>
  </si>
  <si>
    <t>Over the past 30 days, did anyone in your household have to sell fishery assets or means of transport (fishing gear, boats, fishing processing equipment....)  because of lack of food or money?
[OPERATOR: SINGLE RESPONSE]
1)Yes
2)No - because it wasn’t necessary
3)No - because you already sold those assets or did this activity within the last 12 months and you cannot continue to do it
4)Not applicable
5)DON'T KNOW 
6)REFUSED</t>
  </si>
  <si>
    <t>cs_crisis_reduced_health_exp</t>
  </si>
  <si>
    <t>Over the past 30 days, did anyone in your household have to reduce expenses on health [including drugs] or education because of lack of food or money?
[OPERATOR: SINGLE RESPONSE]
1)Yes
2)No - because it wasn’t necessary
3)No - because you already sold those assets or did this activity within the last 12 months and you cannot continue to do it
4)Not applicable
5)DON'T KNOW 
6)REFUSED</t>
  </si>
  <si>
    <t>cs_crisis_harv_immature_crops</t>
  </si>
  <si>
    <t>Over the past 30 days, did anyone in your household have to harvest immature crops [e.g. green maize] to eat because of lack of food or money?
[OPERATOR: SINGLE RESPONSE]
1)Yes
2)No - because it wasn’t necessary
3)No - because you already sold those assets or did this activity within the last 12 months and you cannot continue to do it
4)Not applicable
5)DON'T KNOW 
6)REFUSED</t>
  </si>
  <si>
    <t>cs_crisis_consume_seed_stock</t>
  </si>
  <si>
    <t>Over the past 30 days, did anyone in your household consume seed stocks that were to be held/saved for the next planting season because of lack of food or money?
[OPERATOR: SINGLE RESPONSE]
1)Yes
2)No - because it wasn’t necessary
3)No - because you already sold those assets or did this activity within the last 12 months and you cannot continue to do it
4)Not applicable
5)DON'T KNOW 
6)REFUSED</t>
  </si>
  <si>
    <t>cs_crisis_decrease_input_exp</t>
  </si>
  <si>
    <t>Over the past 30 days, did anyone in your household have to decrease expenditures on fertilizer, pesticide, fodder, animal feed, veterinary care, etc. because of lack of food or money?
[OPERATOR: SINGLE RESPONSE]
1)Yes
2)No - because it wasn’t necessary
3)No - because you already sold those assets or did this activity within the last 12 months and you cannot continue to do it
4)Not applicable
5)DON'T KNOW 
6)REFUSED</t>
  </si>
  <si>
    <t>cs_crisis_sendmembers</t>
  </si>
  <si>
    <t>Over the past 30 days, was anyone in your household sent to serve in homes  because of lack of food or money?
[OPERATOR: SINGLE RESPONSE]
1)Yes
2)No - because it wasn’t necessary
3)No - because you already sold those assets or did this activity within the last 12 months and you cannot continue to do it
4)Not applicable
5)DON'T KNOW 
6)REFUSED</t>
  </si>
  <si>
    <t>cs_emergency_sold_house</t>
  </si>
  <si>
    <t>Over the past 30 days, did anyone in your household have to sell a house or land because of lack of food or money?
[OPERATOR: SINGLE RESPONSE]
1)Yes
2)No - because it wasn’t necessary
3)No - because you already sold those assets or did this activity within the last 12 months and you cannot continue to do it
4)Not applicable
5)DON'T KNOW 
6)REFUSED</t>
  </si>
  <si>
    <t>cs_crisis_childwork</t>
  </si>
  <si>
    <t>Over the past 30 days, did anyone in your household have to send children to work  because of lack of food or money?
[OPERATOR: SINGLE RESPONSE]
1)Yes
2)No - because it wasn’t necessary
3)No - because you already sold those assets or did this activity within the last 12 months and you cannot continue to do it
4)Not applicable
5)DON'T KNOW 
6)REFUSED</t>
  </si>
  <si>
    <t>cs_emergency_begged</t>
  </si>
  <si>
    <t>Over the past 30 days, did anyone in your household have to beg because of lack of food or money?
[OPERATOR: SINGLE RESPONSE]
1)Yes
2)No - because it wasn’t necessary
3)No - because you already sold those assets or did this activity within the last 12 months and you cannot continue to do it
4)Not applicable
5)DON'T KNOW 
6)REFUSED</t>
  </si>
  <si>
    <t>cs_emergency_draughttiller</t>
  </si>
  <si>
    <t>cs_emergency_sold_last_female</t>
  </si>
  <si>
    <t>Over the past 30 days, did anyone in your household have to sell the last draught animal or power tiller because of lack of food or money?
[OPERATOR: SINGLE RESPONSE]
1)Yes
2)No - because it wasn’t necessary
3)No - because you already sold those assets or did this activity within the last 12 months and you cannot continue to do it
4)Not applicable
5)DON'T KNOW 
6)REFUSED</t>
  </si>
  <si>
    <t>Over the past 30 days, did anyone in your household have to sell your last female animals because of lack of food or money?
[OPERATOR: SINGLE RESPONSE]
1)Yes
2)No - because it wasn’t necessary
3)No - because you already sold those assets or did this activity within the last 12 months and you cannot continue to do it
4)Not applicable
5)DON'T KNOW 
6)REFUSED</t>
  </si>
  <si>
    <t>cs_emergency_hh_migration</t>
  </si>
  <si>
    <t>Over the past 30 days, did your entire household have to migrate because of lack of food or money?
[OPERATOR: SINGLE RESPONSE]
1)Yes
2)No - because it wasn’t necessary
3)No - because you already sold those assets or did this activity within the last 12 months and you cannot continue to do it
4)Not applicable
5)DON'T KNOW 
6)REFUSED</t>
  </si>
  <si>
    <t>hdds</t>
  </si>
  <si>
    <t>hdds
1) hdds_cereals
2) hdds_rootstubers
3) hdds_vegetables
4) hdds_fruits
5) hdds_meat
6) hdds_eggs
7) hdds_fish
8) hdds_legumes
9) hdds_milkdairy
10) hdds_oils
11)hdds_sugar
12) hdds_condiments</t>
  </si>
  <si>
    <t>Now I would like to ask you a set of questions on food consumption, referring to the 24 hours of yesterday. Please describe the foods [meals and snacks] that you or any household member ate or drank at home yesterday [in the 24 hours of yesterday: breakfast, lunch, dinner and snacks].
[OPERATOR: SELECT ALL FOOD GROUPS CONSUMED IN THE 24 HOURS OF YESTERDAY AS THE RESPONDENT ANSWERS. MULTIPLE RESPONSES POSSIBLE.]
1)Cereals [sorghum / millet / corn / wheat / rice / spaghetti / bread or insert any other locally available grain]
2)Roots and tubers [white sweet potato / potato / yam / cassava or other tubers]
3)Vegetables [all]
4)Fruit [all]
5)Meat, poultry and offal [beef / pork / lamb / goat / rabbit / wild game / chicken / duck / liver / kidney / heart / or other organ meats]
6)Eggs
7)Fish or shellfish [fresh or dried fish / shellfish]
8)Legumes, nuts and seeds [beans / peas / peanut / lentils / almond / other nuts]
9)Milk and other dairy products [fresh milk / sour / yogurt / cheese / other dairy products]
10)Oils and fat [cooking / butter / margarine / fat / oil / other oil]
11)Sugar or sugary products [honey / jam / donuts / candy / chocolate / biscuits / pastries / cakes and other sweet products]
12)Condiments [cocoa / salt / garlic / spices / yeast / baking powder / tomato or tomato sauce / meat or fish as a condiment] and coffee / tea</t>
  </si>
  <si>
    <t>Form Type - Checklist</t>
  </si>
  <si>
    <t>1-12 = hdds_confirmation</t>
  </si>
  <si>
    <t>1)hdds_cereals
2)hdds_rootstubers
3)hdds_vegetables
4)hdds_fruits
5)hdds_meat
6)hdds_eggs
7)hdds_fish
8)hdds_legumes
9)hdds_milkdairy
10)hdds_oils
11)hdds_sugar
12)hdds_condiments</t>
  </si>
  <si>
    <t>if hdds = 1-12, go to hdds_confirmation</t>
  </si>
  <si>
    <t>hdds_confirmation</t>
  </si>
  <si>
    <t>[OPERATOR: REMEMBER TO PROBE FOR SNACKS, SPECIAL FOODS GIVEN TO CHILDREN OR PREGNANT WOMEN, INGREDIENTS IN MIXED DISHES. AT THE END, PROBE FOR FOOD GROUPS NOT MENTIONED. 
IF YOU HAVE ALREADY PROBED, CLICK CONTINUE. OTHERWISE, GO BACK TO MAKE SURE ALL FOOD GROUPS CONSUMED IN THE 24 HRS OF YESTERDAY WERE SELECTED.]
1)CONTINUE</t>
  </si>
  <si>
    <t>1 = need or next question</t>
  </si>
  <si>
    <t>if hdds_confirmation = 1, go to need or optional question</t>
  </si>
  <si>
    <t>fcs_intro</t>
  </si>
  <si>
    <t xml:space="preserve">Now I would like to ask you about the foods and drinks your household ate or drank in the last 7 days during the day and at night [breakfast, lunch, dinner, snacks]. 
1)CONTINUE
</t>
  </si>
  <si>
    <t>1 = fcs_staple_days</t>
  </si>
  <si>
    <t>if fcs_intro = 1, go to fcs_staple_days</t>
  </si>
  <si>
    <t>fcs_staple_days</t>
  </si>
  <si>
    <t>How many days over the last 7 days, did members of your household eat starches, roots and tubers such as rice, maize, pasta, bread, sorghum, millet, potato, yam, cassava, white sweet potato?
[OPERATOR: RECORD NUMBER OF DAYS 0 - 7.]
[HINT: IF CONSUMED ONLY IN SMALL QUANTITY, DO NOT INCLUDE.]</t>
  </si>
  <si>
    <t>0-7 = fcs_pulses_days</t>
  </si>
  <si>
    <t>For any response, go to fcs_pulses_days</t>
  </si>
  <si>
    <t>fcs_pulses_days</t>
  </si>
  <si>
    <t>How many days over the last 7 days, did members of your household eat pulses and nuts such as beans, lentils, cowpeas, soybean, pigeon peas and peanuts or other nuts?
[OPERATOR: RECORD NUMBER OF DAYS 0 - 7]
[HINT: IF CONSUMED ONLY IN SMALL QUANTITY, DO NOT INCLUDE.]</t>
  </si>
  <si>
    <t>0-7 = fcs_vegetables_days</t>
  </si>
  <si>
    <t>For any response, go to fcs_vegetables_days</t>
  </si>
  <si>
    <t>fcs_vegetables_days</t>
  </si>
  <si>
    <t>How many days over the last 7 days, did members of your household eat vegetables or leaves such as bottlegourde, bittergourde, cucumber, snakegourde, pumpkins, amaranth and/or other leaves/vegetables?
[OPERATOR: RECORD NUMBER OF DAYS 0 - 7] 
[HINT: IF CONSUMED ONLY IN SMALL QUANTITY, DO NOT INCLUDE.]</t>
  </si>
  <si>
    <t>0-7 = fcs_fruit_days</t>
  </si>
  <si>
    <t>For any response, go to fcs_fruit_days</t>
  </si>
  <si>
    <t>fcs_fruit_days</t>
  </si>
  <si>
    <t>How many days over the last 7 days, did members of your household eat fruit such as papaya, Banana and/or other fruits?
[OPERATOR: RECORD NUMBER OF DAYS 0 - 7]
[HINT: IF CONSUMED ONLY IN SMALL QUANTITY, DO NOT INCLUDE.]</t>
  </si>
  <si>
    <t>0-7 = fcs_meat_fish_days</t>
  </si>
  <si>
    <t>For any response, go to fcs_meat_fish_days</t>
  </si>
  <si>
    <t>fcs_meat_fish_days</t>
  </si>
  <si>
    <t>How many days over the last 7 days, did members of your household eat meat, eggs or fish [any type of meat or fish including insects, birds, bush meat, seafood, or organs]?
[OPERATOR: RECORD NUMBER OF DAYS 0 - 7]
[HINT: IF CONSUMED ONLY IN SMALL QUANTITY, DO NOT INCLUDE.]</t>
  </si>
  <si>
    <t>0-7 = fcs_dairy_days</t>
  </si>
  <si>
    <t>For any response, go to fcs_dairy_days</t>
  </si>
  <si>
    <t>fcs_dairy_days</t>
  </si>
  <si>
    <t>How many days over the last 7 days, did members of your household consume fresh milk, sour milk, yogurt, cheese or other dairy products? [Excluding margarine/butter or small amounts of milk for tea/ coffee]
[OPERATOR: RECORD NUMBER OF DAYS 0 - 7]
[HINT: IF CONSUMED ONLY IN SMALL QUANTITY, DO NOT INCLUDE.]</t>
  </si>
  <si>
    <t>0-7 = fcs_sugar_days</t>
  </si>
  <si>
    <t>For any response, go to fcs_sugar_days</t>
  </si>
  <si>
    <t>fcs_sugar_days</t>
  </si>
  <si>
    <t>How many days over the last 7 days, did members of your household consume sugar or sweets such as sugar, honey, jam, cakes, candy, cookies, pastries, cakes and other sweets and sugary drinks?
[OPERATOR: RECORD NUMBER OF DAYS 0 - 7]
[HINT: IF CONSUMED ONLY IN SMALL QUANTITY, DO NOT INCLUDE.]</t>
  </si>
  <si>
    <t>0-7 = fcs_oil_days</t>
  </si>
  <si>
    <t>For any response, go to fcs_oil_days</t>
  </si>
  <si>
    <t>fcs_oil_days</t>
  </si>
  <si>
    <t>How many days over the last 7 days, did members of your household eat oil/fat/butter such as vegetable oil, palm oil, groundnut oil, margarine, other fats / oil?
[OPERATOR: RECORD NUMBER OF DAYS 0 - 7]
[HINT: IF CONSUMED ONLY IN SMALL QUANTITY, DO NOT INCLUDE.]</t>
  </si>
  <si>
    <t>0-7 = fcs_condiments_days</t>
  </si>
  <si>
    <t>For any response, go to fcs_condiments_days</t>
  </si>
  <si>
    <t>fcs_condiments_days</t>
  </si>
  <si>
    <t>How many days over the last 7 days, did members of your household eat spices or condiments such as tea, coffee, cocoa, salt, garlic, spices, yeast, meat fish as a condiment or small amounts of milk for tea or coffee?
[OPERATOR: RECORD NUMBER OF DAYS 0 - 7]</t>
  </si>
  <si>
    <t>0-7 = rcsi_intro</t>
  </si>
  <si>
    <t>For any response, go to rcsi_intro</t>
  </si>
  <si>
    <t>H. NEEDS ASSISTANCE</t>
  </si>
  <si>
    <t>need</t>
  </si>
  <si>
    <t>Does your household need assistance for agricultural activities [including crop, livestock and fisheries/aquaculture activities] over the next 3 to 6 months?
[OPERATOR: SINGLE RESPONSE.]
1)YES
2)NO
3)DON'T KNOW
4)REFUSED</t>
  </si>
  <si>
    <t>Send if "hh_agricactivity" "Equals" "Yes - crop production" Or "hh_agricactivity" "Equals" "Yes - livestock production" Or "hh_agricactivity" "Equals" "Yes - both crop and livestock production" Or "income_main_crop_check" "Equals" "YES" Or "income_sec_crop_check" "Equals" "YES" Or "income_third_crop_check" "Equals" "YES" Or "income_main_ls_check" "Equals" "YES" Or "income_sec_ls_check" "Equals" "YES" Or "income_third_ls_check" "Equals" "YES" Or "income_main_fish_check" "Equals" "YES" Or "income_sec_fish_check" "Equals" "YES" Or "income_third_fish_check". if not satisfied, go to "callback".</t>
  </si>
  <si>
    <t>1 = need_2
2-4= need_received</t>
  </si>
  <si>
    <t>Only administered to agricultural households. Otherwise, go to "callback". 
if need = 1, go to need_2
if need = 2-4, go to need_received</t>
  </si>
  <si>
    <t>need_2</t>
  </si>
  <si>
    <t>need_
1) need_food
2) need_cash
3) need_vouchers_fair
4) need_crop_inputs
5) need_crop_infrastructure
6) need_crop_knowledge
7) need_ls_feed
8) need_ls_vet_service
9) need_ls_infrastructure
10) need_ls_knowledge
11) need_fish_inputs
12) need_fish_infrastructure
13) need_fish_knowledge
14) need_env_infra_rehab
15) need_cold_storage
16) need_marketing_supp
17) need_other
18) need_dk
19) need_ref</t>
  </si>
  <si>
    <t>What are your household's greatest needs for assistance for agricultural activities [including crop, livestock or fisheries/aquaculture activities] over the next 3 to 6 months?
[OPERATOR: MULTIPLE RESPONSE. DO NOT READ THE OPTIONS.]
1)Food
2)Cash
3)Vouchers or input trade fairs
4)Inputs for crop and/or vegetable production [e.g. seeds, fertilizer, tools]
5)Infrastructure for crop and/or vegetable production [e.g. irrigation, canal rehabilitation, pumps]
6)Training &amp; technical knowledge/advice for crop production
7)Livestock feed [fodder or supplementary feed]
8)Veterinary services [e.g. vaccination, dips, deworming]
9)Infrastructure for livestock [e.g. water points, transhumance corridors, shelter, health points]
10)Training &amp; technical knowledge/advice for livestock production
11)Inputs for fishing or aquaculture production
12)Infrastructure for fisheries or aquaculture production [e.g. rehabilitation of port; repair of ponds]
13)Training &amp; technical knowledge/advice for fisheries or aquaculture production
14)Environmental or infrastructure rehabilitation [community-wide]
15)Cold storage
16)Marketing or sales support [e.g. public procurement]
17)Other [specify]
18)DON'T KNOW
19)REFUSED</t>
  </si>
  <si>
    <t xml:space="preserve">Open Ended - Select All That Apply </t>
  </si>
  <si>
    <t>Form Type - Checklist
18,19 = IsNone</t>
  </si>
  <si>
    <t>1-19 = need_received</t>
  </si>
  <si>
    <t>1)need_food
2)need_cash
3)need_vouchers_fair
4)need_crop_inputs
5)need_crop_infrastructure
6)need_crop_knowledge
7)need_ls_feed
8)need_ls_vet_service
9)need_ls_infrastructure
10)need_ls_knowledge
11)need_fish_inputs
12)need_fish_infrastructure
13)need_fish_knowledge
14)need_env_infra_rehab
15)need_cold_storage
16)need_marketing_supp
17)need_other
18)need_dk
19)need_ref</t>
  </si>
  <si>
    <t>if need_2 = 1-19, go to need_received</t>
  </si>
  <si>
    <t>need_received</t>
  </si>
  <si>
    <t>need_received_
1) need_received_food
2) need_received_cash
3) need_received_vouchers_fair
4) need_received_crop_assist
5) need_received_ls_assist
6) need_received_fish_assist
7) need_received_rehabilitation
8) need_received_sales_support
9) need_received_other
10) need_received_none
11) need_received_dk
12) need_received_ref</t>
  </si>
  <si>
    <t>Has your household received any assistance in the last 3 months, and if so, which kind?
[OPERATOR: MULTIPLE RESPONSE POSSIBLE. READ OUT THE OPTIONS.]
1)Food
2)Cash 
3)Vouchers/input trade fairs
4)Crop and/or vegetable production assistance
5)Livestock assistance
6)Fisheries and/or aquaculture assistance
7)Environmental or infrastructure rehabilitation [community-wide]
8)Marketing or sales support [e.g. public procurement]
9)Other [specify]
10)No assistance received
11)DON'T KNOW 
12)REFUSED</t>
  </si>
  <si>
    <t>Form Type - Checklist
10,11,12 = IsNone</t>
  </si>
  <si>
    <t>1-9 = assistance_quality 
10-12 = callback</t>
  </si>
  <si>
    <t>1)need_received_food
2)need_received_cash
3)need_received_vouchers_fair
4)need_received_crop_assist
5)need_received_ls_assist
6)need_received_fish_assist
7)need_received_rehabilitation
8)need_received_sales_support
9)need_received_other
10)need_received_none
11)need_received_dk
12)need_received_ref</t>
  </si>
  <si>
    <t xml:space="preserve">if need_received = 1-9, go to assistance_quality.
Otherwise, go to callback. </t>
  </si>
  <si>
    <t>assistance_quality</t>
  </si>
  <si>
    <t>Were you satisfied with the quality of the assistance provided? 
[OPERATOR: SINGLE RESPONSE. QUALITY OF ASSISTANCE IN TERMS OF SUFFICIENT ASSISTANCE FOR PRODUCTION OR SALES DIFFICULTY TO BE OVERCOME.]
1)Yes
2)No - not received on time
3)No - did not meet my needs
4)No - quantity was not sufficient
5)No - there was a problem with the provider
6)No - there was a malfunction of the in-kind assistance provided [e.g. poor quality tools]
7)DON'T KNOW
8)REFUSED</t>
  </si>
  <si>
    <t>1-8 = [callback or optional question]</t>
  </si>
  <si>
    <t>if assistance_quality = 1-8, go to callback or assistance_provider</t>
  </si>
  <si>
    <t>assistance_provider</t>
  </si>
  <si>
    <t>assistance_provider
1) assistance_fao
2) assistance_wfp
3) assistance_otherun
4) assistance_gov
5) assistance_ngo
6) assistance_dk
7) assistance_ref</t>
  </si>
  <si>
    <t>Who provided your household with this assistance?
[OPERATOR: MULTIPLE RESPONSE.]
1)FAO
2)WFP
3)Other UN agencies
4)Government
5)Non-governmental/local organization
6)DON'T KNOW
7)REFUSED</t>
  </si>
  <si>
    <t>Form Type - Checklist
6,7 = IsNone</t>
  </si>
  <si>
    <t>1-7 = callback</t>
  </si>
  <si>
    <t>1)assistance_fao
2)assistance_wfp
3)assistance_otherun
4)assistance_gov
5)assistance_ngo
6)assistance_dk
7)assistance_ref</t>
  </si>
  <si>
    <t xml:space="preserve">if assistance_provider = 1-7, go to callback </t>
  </si>
  <si>
    <t>I.Credit Facility</t>
  </si>
  <si>
    <t>o_hh_credit</t>
  </si>
  <si>
    <t>hh_credit</t>
  </si>
  <si>
    <t>Is there any such situation when the household was turned down in all its attempts to seek credit, or the household did not borrow in last 12 months?
[OPERATOR: SINGLE RESPONSE.]
1)YES
2)NO</t>
  </si>
  <si>
    <t>o_credit_denial_reason</t>
  </si>
  <si>
    <t>credit_denial_reason</t>
  </si>
  <si>
    <t>Which of the following was the main reason for credit denial?
[OPERATOR: SINGLE RESPONSE]
1)Believing the credit would be refused 
2)The credit was too expensive
3)Inadequate collateral
4)Did not know any lenders
5)Any other reason-Specify
6)Don't know
7)Refused</t>
  </si>
  <si>
    <t>o_hh_loan_amount</t>
  </si>
  <si>
    <t>hh_loan_amount</t>
  </si>
  <si>
    <t>Over the past 12 months, what is the total value of loan(s) received by household
members?</t>
  </si>
  <si>
    <t>I. CLOSING</t>
  </si>
  <si>
    <t>callback</t>
  </si>
  <si>
    <t>Your answers will help us to understand and respond to your community needs. May we call you back again in a few months?
[OPERATOR: SINGLE RESPONSE.]
1)YES
2)NO</t>
  </si>
  <si>
    <t>1 = leader_contact
2 = language2</t>
  </si>
  <si>
    <t>if callback = 1, go to leader_contact
if 2, go to language2</t>
  </si>
  <si>
    <t>leader_contact</t>
  </si>
  <si>
    <t>Can you provide me with the contact information of a leader in your community?
[OPERATOR: SINGLE RESPONSE.]
1)YES 
2)NO
3)DON'T KNOW
4)REFUSED</t>
  </si>
  <si>
    <t>1 = leader_type
2-4 = future_int_day</t>
  </si>
  <si>
    <t>if leader_contact = 1, go to leader_type;
if leader_contact = 2-4, go to future_int_day</t>
  </si>
  <si>
    <t>no - panel</t>
  </si>
  <si>
    <t>leader_type</t>
  </si>
  <si>
    <t>What type of community leader can you provide information for?
[OPERATOR: SINGLE RESPONSE.]
1)Village / town administrator
2)Agricultural extension officer
3)Health extension officer
4)Teacher
5)Other [specify]
6)DON'T KNOW
7)REFUSED</t>
  </si>
  <si>
    <t>1-7 = phone_number_leader</t>
  </si>
  <si>
    <t>if leader_type = 1-7, go to phone_number_leader</t>
  </si>
  <si>
    <t>phone_number_leader</t>
  </si>
  <si>
    <t>What is the leader's phone number?
[OPERATOR: RECORD THE NUMBER GIVEN]</t>
  </si>
  <si>
    <t>Any Response = leader_name</t>
  </si>
  <si>
    <t>For any response, go to leader_name</t>
  </si>
  <si>
    <t>leader_name</t>
  </si>
  <si>
    <t>What is the leader's name?
[OPERATOR: RECORD THE NAME OF THE CONTACT FOR THE PHONE NUMBER.]</t>
  </si>
  <si>
    <t>Any Response = future_int_day</t>
  </si>
  <si>
    <t>For any response, go to future_int_day</t>
  </si>
  <si>
    <t>future_int_day</t>
  </si>
  <si>
    <t>future_int_day_
1) future_int_day_mon
2) future_int_day_tues
3) future_int_day_wed
4) future_int_day_thurs
5) future_int_day_fri
6) future_int_day_sat
7) future_int_day_sun</t>
  </si>
  <si>
    <t>For future interviews, in which day[s] can I call you?
[OPERATOR: MULTIPLE ANSWERS POSSIBLE.]
1)Monday
2)Tuesday
3)Wednesday
4)Thursday
5)Friday
6)Saturday
7)Sunday</t>
  </si>
  <si>
    <t>1-7 = future_int_time</t>
  </si>
  <si>
    <t>if l_future_int_day = 1-7, go to future_int_time</t>
  </si>
  <si>
    <t>future_int_time</t>
  </si>
  <si>
    <t>future_int_time_ 
1) future_int_time_morn
2) future_int_time_aft
3) future_int_time_eve</t>
  </si>
  <si>
    <t>For future interviews, at what time[s] can I call you?
[OPERATOR: MULTIPLE ANSWERS POSSIBLE.]
1)Mornings
2)Afternoons
3)Evenings</t>
  </si>
  <si>
    <t>1-3 = language2</t>
  </si>
  <si>
    <t>if future_int_time = 1-3, go to language2</t>
  </si>
  <si>
    <t>language2</t>
  </si>
  <si>
    <t>Select the language that was mostly used to complete the interview.
[OPERATOR: SINGLE RESPONSE.]
1)English
2)other languages [consistent with resp_language]</t>
  </si>
  <si>
    <t>1-2 = closeout</t>
  </si>
  <si>
    <t>closeout</t>
  </si>
  <si>
    <t>Thank you for your time. The interview has come to an end. You will receive your #TOPUP# airtime credit on this phone within the next 2 days.</t>
  </si>
  <si>
    <t xml:space="preserve">AVERAGE ESTIMATED DURATION </t>
  </si>
  <si>
    <t>AVERAGE ESTIMATED DURATION (without fisheries section)</t>
  </si>
  <si>
    <t>AVERAGE ESTIMATED DURATION (without fisheries section or panel)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</si>
</sst>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4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color rgb="FF000000"/>
      <name val="Arial"/>
      <family val="2"/>
    </font>
    <font>
      <sz val="11"/>
      <name val="Calibri"/>
      <family val="2"/>
      <scheme val="minor"/>
    </font>
    <font>
      <sz val="12"/>
      <name val="Calibri"/>
      <family val="2"/>
      <scheme val="minor"/>
    </font>
    <font>
      <b/>
      <sz val="12"/>
      <color theme="0"/>
      <name val="Calibri"/>
      <family val="2"/>
      <scheme val="minor"/>
    </font>
    <font>
      <b/>
      <sz val="12"/>
      <name val="Calibri"/>
      <family val="2"/>
      <scheme val="minor"/>
    </font>
    <font>
      <sz val="12"/>
      <color rgb="FFFF0000"/>
      <name val="Calibri"/>
      <family val="2"/>
      <scheme val="minor"/>
    </font>
    <font>
      <sz val="12"/>
      <color theme="4"/>
      <name val="Calibri"/>
      <family val="2"/>
      <scheme val="minor"/>
    </font>
    <font>
      <i/>
      <sz val="12"/>
      <name val="Calibri"/>
      <family val="2"/>
      <scheme val="minor"/>
    </font>
    <font>
      <b/>
      <sz val="12"/>
      <color theme="4"/>
      <name val="Calibri"/>
      <family val="2"/>
      <scheme val="minor"/>
    </font>
    <font>
      <b/>
      <i/>
      <sz val="12"/>
      <name val="Calibri"/>
      <family val="2"/>
      <scheme val="minor"/>
    </font>
    <font>
      <b/>
      <sz val="12"/>
      <color rgb="FF7030A0"/>
      <name val="Calibri"/>
      <family val="2"/>
      <scheme val="minor"/>
    </font>
    <font>
      <sz val="11"/>
      <name val="Calibri"/>
      <family val="2"/>
    </font>
    <font>
      <sz val="10"/>
      <name val="Calibri"/>
      <family val="2"/>
      <scheme val="minor"/>
    </font>
    <font>
      <b/>
      <sz val="11"/>
      <name val="Calibri"/>
      <family val="2"/>
    </font>
    <font>
      <b/>
      <sz val="12"/>
      <color theme="1"/>
      <name val="Calibri"/>
      <family val="2"/>
      <scheme val="minor"/>
    </font>
    <font>
      <sz val="12"/>
      <color rgb="FF000000"/>
      <name val="Calibri"/>
      <family val="2"/>
      <scheme val="minor"/>
    </font>
    <font>
      <b/>
      <i/>
      <sz val="12"/>
      <color theme="1"/>
      <name val="Calibri"/>
      <family val="2"/>
      <scheme val="minor"/>
    </font>
    <font>
      <sz val="10.5"/>
      <name val="Calibri"/>
      <family val="2"/>
      <scheme val="minor"/>
    </font>
    <font>
      <sz val="12"/>
      <color rgb="FF00B050"/>
      <name val="Calibri"/>
      <family val="2"/>
      <scheme val="minor"/>
    </font>
    <font>
      <b/>
      <sz val="12"/>
      <color theme="9" tint="-0.499984740745262"/>
      <name val="Calibri"/>
      <family val="2"/>
      <scheme val="minor"/>
    </font>
    <font>
      <sz val="12"/>
      <color theme="9" tint="-0.499984740745262"/>
      <name val="Calibri"/>
      <family val="2"/>
      <scheme val="minor"/>
    </font>
    <font>
      <sz val="12"/>
      <color theme="4"/>
      <name val="Calibri (Body)"/>
    </font>
    <font>
      <sz val="12"/>
      <color theme="9" tint="-0.499984740745262"/>
      <name val="Calibri (Body)"/>
    </font>
    <font>
      <b/>
      <sz val="12"/>
      <color theme="9" tint="-0.499984740745262"/>
      <name val="Calibri (Body)"/>
    </font>
    <font>
      <sz val="11"/>
      <color theme="9" tint="-0.499984740745262"/>
      <name val="Calibri (Body)"/>
    </font>
    <font>
      <sz val="10"/>
      <color theme="4"/>
      <name val="Calibri"/>
      <family val="2"/>
      <scheme val="minor"/>
    </font>
    <font>
      <sz val="12"/>
      <name val="Calibri (Body)"/>
    </font>
    <font>
      <sz val="12"/>
      <name val="Calibri"/>
      <family val="2"/>
    </font>
    <font>
      <b/>
      <sz val="12"/>
      <color theme="4"/>
      <name val="Calibri (Body)"/>
    </font>
    <font>
      <sz val="11"/>
      <name val="Calibri (Body)"/>
    </font>
    <font>
      <b/>
      <sz val="12"/>
      <name val="Calibri (Body)"/>
    </font>
    <font>
      <b/>
      <sz val="10"/>
      <color theme="4"/>
      <name val="Calibri"/>
      <family val="2"/>
      <scheme val="minor"/>
    </font>
    <font>
      <sz val="14"/>
      <name val="Calibri"/>
      <family val="2"/>
      <scheme val="minor"/>
    </font>
    <font>
      <b/>
      <sz val="14"/>
      <name val="Calibri"/>
      <family val="2"/>
      <scheme val="minor"/>
    </font>
    <font>
      <sz val="14"/>
      <color theme="1"/>
      <name val="Calibri"/>
      <family val="2"/>
      <scheme val="minor"/>
    </font>
    <font>
      <b/>
      <sz val="14"/>
      <color rgb="FF0070C0"/>
      <name val="Calibri"/>
      <family val="2"/>
      <scheme val="minor"/>
    </font>
  </fonts>
  <fills count="15">
    <fill>
      <patternFill patternType="none"/>
    </fill>
    <fill>
      <patternFill patternType="gray125"/>
    </fill>
    <fill>
      <patternFill patternType="solid">
        <fgColor theme="1"/>
        <bgColor indexed="64"/>
      </patternFill>
    </fill>
    <fill>
      <patternFill patternType="solid">
        <fgColor rgb="FF4398B6"/>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5A5A5"/>
      </patternFill>
    </fill>
    <fill>
      <patternFill patternType="solid">
        <fgColor rgb="FFF6DFDC"/>
        <bgColor indexed="64"/>
      </patternFill>
    </fill>
    <fill>
      <patternFill patternType="solid">
        <fgColor rgb="FFF6DFDC"/>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rgb="FFFFFF00"/>
        <bgColor indexed="64"/>
      </patternFill>
    </fill>
    <fill>
      <patternFill patternType="solid">
        <fgColor theme="9" tint="0.39997558519241921"/>
        <bgColor indexed="64"/>
      </patternFill>
    </fill>
    <fill>
      <patternFill patternType="solid">
        <fgColor theme="9" tint="0.39997558519241921"/>
        <bgColor rgb="FF000000"/>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diagonal/>
    </border>
    <border>
      <left style="thin">
        <color auto="1"/>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medium">
        <color indexed="64"/>
      </right>
      <top/>
      <bottom/>
      <diagonal/>
    </border>
    <border>
      <left style="thin">
        <color theme="1"/>
      </left>
      <right style="thin">
        <color theme="1"/>
      </right>
      <top style="thin">
        <color theme="1"/>
      </top>
      <bottom style="thin">
        <color theme="1"/>
      </bottom>
      <diagonal/>
    </border>
    <border>
      <left style="medium">
        <color indexed="64"/>
      </left>
      <right style="medium">
        <color indexed="64"/>
      </right>
      <top/>
      <bottom style="thin">
        <color auto="1"/>
      </bottom>
      <diagonal/>
    </border>
    <border>
      <left style="thin">
        <color rgb="FF000000"/>
      </left>
      <right style="thin">
        <color rgb="FF000000"/>
      </right>
      <top style="thin">
        <color rgb="FF000000"/>
      </top>
      <bottom/>
      <diagonal/>
    </border>
    <border>
      <left style="thin">
        <color theme="1"/>
      </left>
      <right style="thin">
        <color auto="1"/>
      </right>
      <top style="thin">
        <color auto="1"/>
      </top>
      <bottom style="thin">
        <color indexed="64"/>
      </bottom>
      <diagonal/>
    </border>
    <border>
      <left style="thin">
        <color auto="1"/>
      </left>
      <right/>
      <top style="medium">
        <color indexed="64"/>
      </top>
      <bottom style="thin">
        <color indexed="64"/>
      </bottom>
      <diagonal/>
    </border>
    <border>
      <left/>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style="thin">
        <color theme="1"/>
      </left>
      <right style="thin">
        <color theme="1"/>
      </right>
      <top/>
      <bottom style="thin">
        <color theme="1"/>
      </bottom>
      <diagonal/>
    </border>
    <border>
      <left style="thin">
        <color auto="1"/>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auto="1"/>
      </left>
      <right style="medium">
        <color indexed="64"/>
      </right>
      <top style="thin">
        <color auto="1"/>
      </top>
      <bottom style="thin">
        <color indexed="64"/>
      </bottom>
      <diagonal/>
    </border>
    <border>
      <left/>
      <right style="thin">
        <color auto="1"/>
      </right>
      <top/>
      <bottom style="thin">
        <color auto="1"/>
      </bottom>
      <diagonal/>
    </border>
  </borders>
  <cellStyleXfs count="21">
    <xf numFmtId="0" fontId="0" fillId="0" borderId="0"/>
    <xf numFmtId="0" fontId="4" fillId="0" borderId="0"/>
    <xf numFmtId="0" fontId="5" fillId="0" borderId="0"/>
    <xf numFmtId="0" fontId="3" fillId="0" borderId="0"/>
    <xf numFmtId="0" fontId="4" fillId="0" borderId="0"/>
    <xf numFmtId="0" fontId="3" fillId="0" borderId="0"/>
    <xf numFmtId="0" fontId="3" fillId="0" borderId="0"/>
    <xf numFmtId="0" fontId="4" fillId="0" borderId="0"/>
    <xf numFmtId="0" fontId="4" fillId="0" borderId="0"/>
    <xf numFmtId="0" fontId="4" fillId="0" borderId="0"/>
    <xf numFmtId="9"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7" borderId="21"/>
    <xf numFmtId="0" fontId="4" fillId="0" borderId="0"/>
    <xf numFmtId="0" fontId="4" fillId="0" borderId="0"/>
    <xf numFmtId="9" fontId="3" fillId="0" borderId="0"/>
  </cellStyleXfs>
  <cellXfs count="526">
    <xf numFmtId="0" fontId="0" fillId="0" borderId="0" xfId="0"/>
    <xf numFmtId="0" fontId="7" fillId="0" borderId="30" xfId="3" applyFont="1" applyBorder="1" applyAlignment="1" applyProtection="1">
      <alignment horizontal="left" vertical="center" wrapText="1"/>
      <protection locked="0"/>
    </xf>
    <xf numFmtId="0" fontId="7" fillId="0" borderId="31" xfId="3" applyFont="1" applyBorder="1" applyAlignment="1" applyProtection="1">
      <alignment horizontal="left" vertical="center" wrapText="1"/>
      <protection locked="0"/>
    </xf>
    <xf numFmtId="0" fontId="7" fillId="0" borderId="31" xfId="5" applyFont="1" applyBorder="1" applyAlignment="1" applyProtection="1">
      <alignment horizontal="left" vertical="center" wrapText="1"/>
      <protection locked="0"/>
    </xf>
    <xf numFmtId="0" fontId="12" fillId="8" borderId="31" xfId="3" applyFont="1" applyFill="1" applyBorder="1" applyAlignment="1" applyProtection="1">
      <alignment horizontal="left" vertical="center" wrapText="1"/>
      <protection locked="0"/>
    </xf>
    <xf numFmtId="0" fontId="7" fillId="0" borderId="32" xfId="3" applyFont="1" applyBorder="1" applyAlignment="1" applyProtection="1">
      <alignment horizontal="left" vertical="center" wrapText="1"/>
      <protection locked="0"/>
    </xf>
    <xf numFmtId="0" fontId="7" fillId="6" borderId="8" xfId="2" applyFont="1" applyFill="1" applyBorder="1" applyAlignment="1" applyProtection="1">
      <alignment horizontal="center" vertical="center"/>
      <protection locked="0"/>
    </xf>
    <xf numFmtId="0" fontId="7" fillId="6" borderId="3" xfId="0" applyFont="1" applyFill="1" applyBorder="1" applyAlignment="1" applyProtection="1">
      <alignment horizontal="center" vertical="center" wrapText="1"/>
      <protection locked="0"/>
    </xf>
    <xf numFmtId="0" fontId="7" fillId="6" borderId="1" xfId="0" applyFont="1" applyFill="1" applyBorder="1" applyAlignment="1" applyProtection="1">
      <alignment horizontal="left" vertical="center" wrapText="1"/>
      <protection locked="0"/>
    </xf>
    <xf numFmtId="0" fontId="7" fillId="6" borderId="1" xfId="2" applyFont="1" applyFill="1" applyBorder="1" applyAlignment="1" applyProtection="1">
      <alignment horizontal="center" vertical="center" wrapText="1"/>
      <protection locked="0"/>
    </xf>
    <xf numFmtId="0" fontId="7" fillId="6" borderId="1" xfId="0" applyFont="1" applyFill="1" applyBorder="1" applyAlignment="1" applyProtection="1">
      <alignment horizontal="center" vertical="center" wrapText="1"/>
      <protection locked="0"/>
    </xf>
    <xf numFmtId="0" fontId="7" fillId="6" borderId="1" xfId="3" applyFont="1" applyFill="1" applyBorder="1" applyAlignment="1" applyProtection="1">
      <alignment horizontal="left" vertical="center" wrapText="1"/>
      <protection locked="0"/>
    </xf>
    <xf numFmtId="0" fontId="7" fillId="6" borderId="2" xfId="2" applyFont="1" applyFill="1" applyBorder="1" applyAlignment="1" applyProtection="1">
      <alignment horizontal="center" vertical="center" wrapText="1"/>
      <protection locked="0"/>
    </xf>
    <xf numFmtId="0" fontId="7" fillId="0" borderId="29" xfId="3" applyFont="1" applyBorder="1" applyAlignment="1" applyProtection="1">
      <alignment horizontal="left" vertical="center" wrapText="1"/>
      <protection locked="0"/>
    </xf>
    <xf numFmtId="0" fontId="7" fillId="6" borderId="20" xfId="3" applyFont="1" applyFill="1" applyBorder="1" applyAlignment="1" applyProtection="1">
      <alignment horizontal="left" vertical="center" wrapText="1"/>
      <protection locked="0"/>
    </xf>
    <xf numFmtId="0" fontId="7" fillId="9" borderId="17" xfId="0" applyFont="1" applyFill="1" applyBorder="1" applyAlignment="1" applyProtection="1">
      <alignment horizontal="left" vertical="center" wrapText="1"/>
      <protection locked="0"/>
    </xf>
    <xf numFmtId="0" fontId="7" fillId="6" borderId="14" xfId="3" applyFont="1" applyFill="1" applyBorder="1" applyAlignment="1" applyProtection="1">
      <alignment horizontal="left" vertical="center" wrapText="1"/>
      <protection locked="0"/>
    </xf>
    <xf numFmtId="0" fontId="7" fillId="6" borderId="1" xfId="3" applyFont="1" applyFill="1" applyBorder="1" applyAlignment="1" applyProtection="1">
      <alignment horizontal="center" vertical="center" wrapText="1"/>
      <protection locked="0"/>
    </xf>
    <xf numFmtId="0" fontId="7" fillId="6" borderId="1" xfId="3" applyFont="1" applyFill="1" applyBorder="1" applyAlignment="1" applyProtection="1">
      <alignment vertical="center" wrapText="1"/>
      <protection locked="0"/>
    </xf>
    <xf numFmtId="0" fontId="7" fillId="6" borderId="6" xfId="2" applyFont="1" applyFill="1" applyBorder="1" applyAlignment="1" applyProtection="1">
      <alignment horizontal="center" vertical="center"/>
      <protection locked="0"/>
    </xf>
    <xf numFmtId="0" fontId="7" fillId="6" borderId="15" xfId="3" applyFont="1" applyFill="1" applyBorder="1" applyAlignment="1" applyProtection="1">
      <alignment horizontal="left" vertical="center" wrapText="1"/>
      <protection locked="0"/>
    </xf>
    <xf numFmtId="0" fontId="7" fillId="8" borderId="14" xfId="0" applyFont="1" applyFill="1" applyBorder="1" applyAlignment="1" applyProtection="1">
      <alignment horizontal="left" vertical="center" wrapText="1"/>
      <protection locked="0"/>
    </xf>
    <xf numFmtId="0" fontId="7" fillId="8" borderId="17" xfId="3" applyFont="1" applyFill="1" applyBorder="1" applyAlignment="1" applyProtection="1">
      <alignment horizontal="left" vertical="center" wrapText="1"/>
      <protection locked="0"/>
    </xf>
    <xf numFmtId="0" fontId="7" fillId="8" borderId="20" xfId="3" applyFont="1" applyFill="1" applyBorder="1" applyAlignment="1" applyProtection="1">
      <alignment horizontal="left" vertical="center" wrapText="1"/>
      <protection locked="0"/>
    </xf>
    <xf numFmtId="0" fontId="7" fillId="0" borderId="8" xfId="2" applyFont="1" applyBorder="1" applyAlignment="1" applyProtection="1">
      <alignment horizontal="center" vertical="center"/>
      <protection locked="0"/>
    </xf>
    <xf numFmtId="0" fontId="7" fillId="0" borderId="1" xfId="0" applyFont="1" applyBorder="1" applyAlignment="1" applyProtection="1">
      <alignment horizontal="left" vertical="center" wrapText="1"/>
      <protection locked="0"/>
    </xf>
    <xf numFmtId="0" fontId="7" fillId="0" borderId="1" xfId="2"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38" xfId="3" applyFont="1" applyBorder="1" applyAlignment="1" applyProtection="1">
      <alignment horizontal="left" vertical="center" wrapText="1"/>
      <protection locked="0"/>
    </xf>
    <xf numFmtId="0" fontId="17" fillId="9" borderId="17" xfId="0" applyFont="1" applyFill="1" applyBorder="1" applyAlignment="1" applyProtection="1">
      <alignment horizontal="left" vertical="center" wrapText="1"/>
      <protection locked="0"/>
    </xf>
    <xf numFmtId="0" fontId="9" fillId="6" borderId="37" xfId="0" applyFont="1" applyFill="1" applyBorder="1" applyAlignment="1" applyProtection="1">
      <alignment horizontal="center" vertical="center"/>
      <protection locked="0"/>
    </xf>
    <xf numFmtId="0" fontId="7" fillId="6" borderId="37" xfId="0" applyFont="1" applyFill="1" applyBorder="1" applyAlignment="1" applyProtection="1">
      <alignment horizontal="center" vertical="center"/>
      <protection locked="0"/>
    </xf>
    <xf numFmtId="0" fontId="7" fillId="6" borderId="37" xfId="3" applyFont="1" applyFill="1" applyBorder="1" applyAlignment="1" applyProtection="1">
      <alignment horizontal="center" vertical="center" wrapText="1"/>
      <protection locked="0"/>
    </xf>
    <xf numFmtId="0" fontId="20" fillId="6" borderId="1" xfId="0" applyFont="1" applyFill="1" applyBorder="1" applyAlignment="1" applyProtection="1">
      <alignment horizontal="left" vertical="center" wrapText="1"/>
      <protection locked="0"/>
    </xf>
    <xf numFmtId="0" fontId="7" fillId="6" borderId="37" xfId="3" applyFont="1" applyFill="1" applyBorder="1" applyAlignment="1" applyProtection="1">
      <alignment vertical="center" wrapText="1"/>
      <protection locked="0"/>
    </xf>
    <xf numFmtId="0" fontId="7" fillId="6" borderId="3" xfId="0" applyFont="1" applyFill="1" applyBorder="1" applyAlignment="1" applyProtection="1">
      <alignment horizontal="left" vertical="center" wrapText="1"/>
      <protection locked="0"/>
    </xf>
    <xf numFmtId="0" fontId="7" fillId="0" borderId="14" xfId="2" applyFont="1" applyBorder="1" applyAlignment="1" applyProtection="1">
      <alignment horizontal="left" vertical="center" wrapText="1"/>
      <protection locked="0"/>
    </xf>
    <xf numFmtId="0" fontId="7" fillId="8" borderId="14" xfId="3" applyFont="1" applyFill="1" applyBorder="1" applyAlignment="1" applyProtection="1">
      <alignment horizontal="left" vertical="center" wrapText="1"/>
      <protection locked="0"/>
    </xf>
    <xf numFmtId="0" fontId="7" fillId="6" borderId="17" xfId="3" applyFont="1" applyFill="1" applyBorder="1" applyAlignment="1" applyProtection="1">
      <alignment horizontal="center" vertical="center" wrapText="1"/>
      <protection locked="0"/>
    </xf>
    <xf numFmtId="0" fontId="14" fillId="11" borderId="17" xfId="0" applyFont="1" applyFill="1" applyBorder="1" applyAlignment="1" applyProtection="1">
      <alignment horizontal="center" vertical="center" wrapText="1"/>
      <protection locked="0"/>
    </xf>
    <xf numFmtId="0" fontId="7" fillId="8" borderId="14" xfId="3" applyFont="1" applyFill="1" applyBorder="1" applyAlignment="1" applyProtection="1">
      <alignment vertical="center" wrapText="1"/>
      <protection locked="0"/>
    </xf>
    <xf numFmtId="0" fontId="14" fillId="6" borderId="20" xfId="3" applyFont="1" applyFill="1" applyBorder="1" applyAlignment="1" applyProtection="1">
      <alignment horizontal="center" vertical="center" wrapText="1"/>
      <protection locked="0"/>
    </xf>
    <xf numFmtId="0" fontId="20" fillId="6" borderId="14" xfId="0" applyFont="1" applyFill="1" applyBorder="1" applyAlignment="1" applyProtection="1">
      <alignment horizontal="left" vertical="center" wrapText="1"/>
      <protection locked="0"/>
    </xf>
    <xf numFmtId="0" fontId="7" fillId="0" borderId="38" xfId="3" applyFont="1" applyBorder="1" applyAlignment="1" applyProtection="1">
      <alignment horizontal="left" vertical="center"/>
      <protection locked="0"/>
    </xf>
    <xf numFmtId="0" fontId="23" fillId="4" borderId="31" xfId="3" applyFont="1" applyFill="1" applyBorder="1" applyAlignment="1" applyProtection="1">
      <alignment horizontal="left" vertical="center" wrapText="1"/>
      <protection locked="0"/>
    </xf>
    <xf numFmtId="0" fontId="12" fillId="0" borderId="31" xfId="3" applyFont="1" applyBorder="1" applyAlignment="1" applyProtection="1">
      <alignment horizontal="left" vertical="center" wrapText="1"/>
      <protection locked="0"/>
    </xf>
    <xf numFmtId="0" fontId="7" fillId="0" borderId="24" xfId="3" applyFont="1" applyBorder="1" applyAlignment="1" applyProtection="1">
      <alignment horizontal="left" vertical="center" wrapText="1"/>
      <protection locked="0"/>
    </xf>
    <xf numFmtId="0" fontId="23" fillId="4" borderId="7" xfId="2" applyFont="1" applyFill="1" applyBorder="1" applyAlignment="1" applyProtection="1">
      <alignment horizontal="center" vertical="center"/>
      <protection locked="0"/>
    </xf>
    <xf numFmtId="0" fontId="25" fillId="4" borderId="3" xfId="2" applyFont="1" applyFill="1" applyBorder="1" applyAlignment="1" applyProtection="1">
      <alignment horizontal="center" vertical="center" wrapText="1"/>
      <protection locked="0"/>
    </xf>
    <xf numFmtId="0" fontId="25" fillId="4" borderId="3" xfId="3" applyFont="1" applyFill="1" applyBorder="1" applyAlignment="1" applyProtection="1">
      <alignment horizontal="center" vertical="center" wrapText="1"/>
      <protection locked="0"/>
    </xf>
    <xf numFmtId="0" fontId="25" fillId="4" borderId="17" xfId="3" applyFont="1" applyFill="1" applyBorder="1" applyAlignment="1" applyProtection="1">
      <alignment horizontal="left" vertical="center" wrapText="1"/>
      <protection locked="0"/>
    </xf>
    <xf numFmtId="49" fontId="25" fillId="4" borderId="42" xfId="0" applyNumberFormat="1" applyFont="1" applyFill="1" applyBorder="1" applyAlignment="1" applyProtection="1">
      <alignment vertical="center" wrapText="1"/>
      <protection locked="0"/>
    </xf>
    <xf numFmtId="0" fontId="25" fillId="4" borderId="3" xfId="3" applyFont="1" applyFill="1" applyBorder="1" applyAlignment="1" applyProtection="1">
      <alignment horizontal="left" vertical="center" wrapText="1"/>
      <protection locked="0"/>
    </xf>
    <xf numFmtId="0" fontId="23" fillId="4" borderId="3" xfId="3" applyFont="1" applyFill="1" applyBorder="1" applyAlignment="1" applyProtection="1">
      <alignment horizontal="left" vertical="center" wrapText="1"/>
      <protection locked="0"/>
    </xf>
    <xf numFmtId="0" fontId="7" fillId="0" borderId="1" xfId="3" applyFont="1" applyBorder="1" applyAlignment="1" applyProtection="1">
      <alignment horizontal="left" vertical="center" wrapText="1"/>
      <protection locked="0"/>
    </xf>
    <xf numFmtId="0" fontId="7" fillId="0" borderId="17" xfId="3" applyFont="1" applyBorder="1" applyAlignment="1" applyProtection="1">
      <alignment horizontal="center" vertical="center" wrapText="1"/>
      <protection locked="0"/>
    </xf>
    <xf numFmtId="0" fontId="7" fillId="0" borderId="14" xfId="3" applyFont="1" applyBorder="1" applyAlignment="1" applyProtection="1">
      <alignment horizontal="center" vertical="center" wrapText="1"/>
      <protection locked="0"/>
    </xf>
    <xf numFmtId="0" fontId="7" fillId="0" borderId="14" xfId="5" applyFont="1" applyBorder="1" applyAlignment="1" applyProtection="1">
      <alignment horizontal="center" vertical="center" wrapText="1"/>
      <protection locked="0"/>
    </xf>
    <xf numFmtId="0" fontId="12" fillId="0" borderId="14" xfId="3" applyFont="1" applyBorder="1" applyAlignment="1" applyProtection="1">
      <alignment horizontal="left" vertical="center" wrapText="1"/>
      <protection locked="0"/>
    </xf>
    <xf numFmtId="0" fontId="7" fillId="0" borderId="14" xfId="3" applyFont="1" applyBorder="1" applyAlignment="1" applyProtection="1">
      <alignment horizontal="left" vertical="center" wrapText="1"/>
      <protection locked="0"/>
    </xf>
    <xf numFmtId="0" fontId="7" fillId="0" borderId="15" xfId="3" applyFont="1" applyBorder="1" applyAlignment="1" applyProtection="1">
      <alignment horizontal="center" vertical="center" wrapText="1"/>
      <protection locked="0"/>
    </xf>
    <xf numFmtId="0" fontId="7" fillId="0" borderId="17" xfId="3" applyFont="1" applyBorder="1" applyAlignment="1" applyProtection="1">
      <alignment horizontal="left" vertical="center" wrapText="1"/>
      <protection locked="0"/>
    </xf>
    <xf numFmtId="0" fontId="7" fillId="0" borderId="20" xfId="3" applyFont="1" applyBorder="1" applyAlignment="1" applyProtection="1">
      <alignment horizontal="left" vertical="center" wrapText="1"/>
      <protection locked="0"/>
    </xf>
    <xf numFmtId="0" fontId="7" fillId="0" borderId="2" xfId="3" applyFont="1" applyBorder="1" applyAlignment="1" applyProtection="1">
      <alignment horizontal="left" vertical="center" wrapText="1"/>
      <protection locked="0"/>
    </xf>
    <xf numFmtId="0" fontId="7" fillId="8" borderId="14" xfId="2" applyFont="1" applyFill="1" applyBorder="1" applyAlignment="1" applyProtection="1">
      <alignment horizontal="left" vertical="center" wrapText="1"/>
      <protection locked="0"/>
    </xf>
    <xf numFmtId="0" fontId="7" fillId="0" borderId="17" xfId="2" applyFont="1" applyBorder="1" applyAlignment="1" applyProtection="1">
      <alignment horizontal="left" vertical="center" wrapText="1"/>
      <protection locked="0"/>
    </xf>
    <xf numFmtId="0" fontId="7" fillId="0" borderId="17" xfId="0" applyFont="1" applyBorder="1" applyAlignment="1" applyProtection="1">
      <alignment vertical="center"/>
      <protection locked="0"/>
    </xf>
    <xf numFmtId="0" fontId="7" fillId="0" borderId="35" xfId="3" applyFont="1" applyBorder="1" applyAlignment="1" applyProtection="1">
      <alignment horizontal="left" vertical="center" wrapText="1"/>
      <protection locked="0"/>
    </xf>
    <xf numFmtId="0" fontId="7" fillId="0" borderId="15" xfId="0" applyFont="1" applyBorder="1" applyAlignment="1" applyProtection="1">
      <alignment horizontal="left" vertical="center" wrapText="1"/>
      <protection locked="0"/>
    </xf>
    <xf numFmtId="0" fontId="7" fillId="0" borderId="15" xfId="3" applyFont="1" applyBorder="1" applyAlignment="1" applyProtection="1">
      <alignment horizontal="left" vertical="center" wrapText="1"/>
      <protection locked="0"/>
    </xf>
    <xf numFmtId="0" fontId="7" fillId="0" borderId="14" xfId="0" applyFont="1" applyBorder="1" applyAlignment="1" applyProtection="1">
      <alignment horizontal="left" vertical="center" wrapText="1"/>
      <protection locked="0"/>
    </xf>
    <xf numFmtId="0" fontId="7" fillId="0" borderId="16" xfId="2" applyFont="1" applyBorder="1" applyAlignment="1" applyProtection="1">
      <alignment horizontal="center" vertical="center" wrapText="1"/>
      <protection locked="0"/>
    </xf>
    <xf numFmtId="0" fontId="7" fillId="0" borderId="23" xfId="3" applyFont="1" applyBorder="1" applyAlignment="1" applyProtection="1">
      <alignment horizontal="left" vertical="center" wrapText="1"/>
      <protection locked="0"/>
    </xf>
    <xf numFmtId="0" fontId="7" fillId="0" borderId="7" xfId="2" applyFont="1" applyBorder="1" applyAlignment="1" applyProtection="1">
      <alignment horizontal="center" vertical="center"/>
      <protection locked="0"/>
    </xf>
    <xf numFmtId="0" fontId="7" fillId="0" borderId="3" xfId="0" applyFont="1" applyBorder="1" applyAlignment="1" applyProtection="1">
      <alignment horizontal="center" vertical="center" wrapText="1"/>
      <protection locked="0"/>
    </xf>
    <xf numFmtId="0" fontId="7" fillId="0" borderId="1" xfId="3" applyFont="1" applyBorder="1" applyAlignment="1" applyProtection="1">
      <alignment horizontal="center" vertical="center" wrapText="1"/>
      <protection locked="0"/>
    </xf>
    <xf numFmtId="0" fontId="7" fillId="0" borderId="2" xfId="2" applyFont="1" applyBorder="1" applyAlignment="1" applyProtection="1">
      <alignment horizontal="center" vertical="center"/>
      <protection locked="0"/>
    </xf>
    <xf numFmtId="0" fontId="7" fillId="0" borderId="2" xfId="2" applyFont="1" applyBorder="1" applyAlignment="1" applyProtection="1">
      <alignment horizontal="center" vertical="center" wrapText="1"/>
      <protection locked="0"/>
    </xf>
    <xf numFmtId="0" fontId="7" fillId="0" borderId="2" xfId="3" applyFont="1" applyBorder="1" applyAlignment="1" applyProtection="1">
      <alignment horizontal="center" vertical="center" wrapText="1"/>
      <protection locked="0"/>
    </xf>
    <xf numFmtId="0" fontId="7" fillId="0" borderId="3" xfId="2"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7" fillId="0" borderId="3" xfId="3" applyFont="1" applyBorder="1" applyAlignment="1" applyProtection="1">
      <alignment vertical="center" wrapText="1"/>
      <protection locked="0"/>
    </xf>
    <xf numFmtId="0" fontId="7" fillId="0" borderId="3" xfId="3" applyFont="1" applyBorder="1" applyAlignment="1" applyProtection="1">
      <alignment horizontal="center" vertical="center" wrapText="1"/>
      <protection locked="0"/>
    </xf>
    <xf numFmtId="0" fontId="7" fillId="6" borderId="1" xfId="2" applyFont="1" applyFill="1" applyBorder="1" applyAlignment="1" applyProtection="1">
      <alignment horizontal="center" vertical="center"/>
      <protection locked="0"/>
    </xf>
    <xf numFmtId="0" fontId="7" fillId="0" borderId="0" xfId="3" applyFont="1" applyAlignment="1" applyProtection="1">
      <alignment horizontal="center" vertical="center"/>
      <protection locked="0"/>
    </xf>
    <xf numFmtId="0" fontId="7" fillId="0" borderId="1" xfId="3" applyFont="1" applyBorder="1" applyAlignment="1" applyProtection="1">
      <alignment horizontal="center" vertical="center"/>
      <protection locked="0"/>
    </xf>
    <xf numFmtId="0" fontId="7" fillId="0" borderId="6" xfId="2"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wrapText="1"/>
      <protection locked="0"/>
    </xf>
    <xf numFmtId="0" fontId="13" fillId="0" borderId="3" xfId="3" applyFont="1" applyBorder="1" applyAlignment="1" applyProtection="1">
      <alignment vertical="center" wrapText="1"/>
      <protection locked="0"/>
    </xf>
    <xf numFmtId="0" fontId="22" fillId="0" borderId="2" xfId="3" applyFont="1" applyBorder="1" applyAlignment="1" applyProtection="1">
      <alignment horizontal="left" vertical="center" wrapText="1"/>
      <protection locked="0"/>
    </xf>
    <xf numFmtId="0" fontId="7" fillId="0" borderId="20" xfId="3" applyFont="1" applyBorder="1" applyAlignment="1" applyProtection="1">
      <alignment horizontal="center" vertical="center" wrapText="1"/>
      <protection locked="0"/>
    </xf>
    <xf numFmtId="0" fontId="14" fillId="8" borderId="31" xfId="3" applyFont="1" applyFill="1" applyBorder="1" applyAlignment="1" applyProtection="1">
      <alignment horizontal="left" vertical="center" wrapText="1"/>
      <protection locked="0"/>
    </xf>
    <xf numFmtId="0" fontId="12" fillId="11" borderId="17" xfId="0" applyFont="1" applyFill="1" applyBorder="1" applyAlignment="1" applyProtection="1">
      <alignment horizontal="left" vertical="center" wrapText="1"/>
      <protection locked="0"/>
    </xf>
    <xf numFmtId="0" fontId="7" fillId="4" borderId="7" xfId="2" applyFont="1" applyFill="1" applyBorder="1" applyAlignment="1" applyProtection="1">
      <alignment horizontal="center" vertical="center"/>
      <protection locked="0"/>
    </xf>
    <xf numFmtId="0" fontId="7" fillId="0" borderId="31" xfId="3" applyFont="1" applyBorder="1" applyAlignment="1" applyProtection="1">
      <alignment horizontal="center" vertical="center" wrapText="1"/>
      <protection locked="0"/>
    </xf>
    <xf numFmtId="0" fontId="7" fillId="0" borderId="38" xfId="3" applyFont="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7" fillId="0" borderId="16" xfId="2" applyFont="1" applyBorder="1" applyAlignment="1">
      <alignment horizontal="center" vertical="center" wrapText="1"/>
    </xf>
    <xf numFmtId="0" fontId="7" fillId="0" borderId="16" xfId="2" applyFont="1" applyBorder="1" applyAlignment="1">
      <alignment horizontal="left" vertical="center" wrapText="1"/>
    </xf>
    <xf numFmtId="0" fontId="7" fillId="0" borderId="4" xfId="2" applyFont="1" applyBorder="1" applyAlignment="1">
      <alignment horizontal="center" vertical="center" wrapText="1"/>
    </xf>
    <xf numFmtId="0" fontId="7" fillId="0" borderId="4" xfId="3" applyFont="1" applyBorder="1" applyAlignment="1">
      <alignment horizontal="left" vertical="center" wrapText="1"/>
    </xf>
    <xf numFmtId="0" fontId="7" fillId="0" borderId="4" xfId="0" applyFont="1" applyBorder="1" applyAlignment="1">
      <alignment horizontal="center" vertical="center" wrapText="1"/>
    </xf>
    <xf numFmtId="0" fontId="7" fillId="0" borderId="2"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13" xfId="0" applyFont="1" applyBorder="1" applyAlignment="1">
      <alignment horizontal="center" vertical="center" wrapText="1"/>
    </xf>
    <xf numFmtId="0" fontId="23" fillId="0" borderId="0" xfId="3" applyFont="1" applyProtection="1">
      <protection locked="0"/>
    </xf>
    <xf numFmtId="0" fontId="23" fillId="0" borderId="0" xfId="0" applyFont="1" applyProtection="1">
      <protection locked="0"/>
    </xf>
    <xf numFmtId="0" fontId="24" fillId="0" borderId="0" xfId="3" applyFont="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horizontal="center" vertical="center" wrapText="1"/>
      <protection locked="0"/>
    </xf>
    <xf numFmtId="0" fontId="7" fillId="0" borderId="17" xfId="3" applyFont="1" applyBorder="1" applyAlignment="1">
      <alignment horizontal="left" vertical="center" wrapText="1"/>
    </xf>
    <xf numFmtId="0" fontId="7" fillId="0" borderId="3" xfId="2" applyFont="1" applyBorder="1" applyAlignment="1">
      <alignment horizontal="center" vertical="center" wrapText="1"/>
    </xf>
    <xf numFmtId="0" fontId="7" fillId="0" borderId="3" xfId="3" applyFont="1" applyBorder="1" applyAlignment="1">
      <alignment horizontal="left" vertical="center" wrapText="1"/>
    </xf>
    <xf numFmtId="0" fontId="7" fillId="0" borderId="3" xfId="0" applyFont="1" applyBorder="1" applyAlignment="1">
      <alignment horizontal="center" vertical="center" wrapText="1"/>
    </xf>
    <xf numFmtId="0" fontId="7" fillId="0" borderId="0" xfId="3" applyFont="1" applyProtection="1">
      <protection locked="0"/>
    </xf>
    <xf numFmtId="0" fontId="7" fillId="0" borderId="0" xfId="0" applyFont="1" applyProtection="1">
      <protection locked="0"/>
    </xf>
    <xf numFmtId="0" fontId="9" fillId="0" borderId="0" xfId="3" applyFont="1" applyAlignment="1" applyProtection="1">
      <alignment horizontal="center" vertical="center"/>
      <protection locked="0"/>
    </xf>
    <xf numFmtId="0" fontId="7" fillId="0" borderId="17" xfId="0" applyFont="1" applyBorder="1" applyAlignment="1">
      <alignment horizontal="left" vertical="center" wrapText="1"/>
    </xf>
    <xf numFmtId="0" fontId="7" fillId="0" borderId="14" xfId="3" applyFont="1" applyBorder="1" applyAlignment="1">
      <alignment horizontal="left" vertical="center" wrapText="1"/>
    </xf>
    <xf numFmtId="0" fontId="7" fillId="0" borderId="1" xfId="2" applyFont="1" applyBorder="1" applyAlignment="1">
      <alignment horizontal="center" vertical="center" wrapText="1"/>
    </xf>
    <xf numFmtId="0" fontId="7" fillId="0" borderId="1" xfId="0" applyFont="1" applyBorder="1" applyAlignment="1">
      <alignment horizontal="center" vertical="center" wrapText="1"/>
    </xf>
    <xf numFmtId="0" fontId="7" fillId="0" borderId="3" xfId="3" applyFont="1" applyBorder="1" applyAlignment="1">
      <alignment horizontal="center" vertical="center" wrapText="1"/>
    </xf>
    <xf numFmtId="0" fontId="7" fillId="0" borderId="0" xfId="3" applyFont="1" applyAlignment="1" applyProtection="1">
      <alignment vertical="center" wrapText="1"/>
      <protection locked="0"/>
    </xf>
    <xf numFmtId="0" fontId="7" fillId="0" borderId="38" xfId="3" applyFont="1" applyBorder="1" applyAlignment="1" applyProtection="1">
      <alignment vertical="center" wrapText="1"/>
      <protection locked="0"/>
    </xf>
    <xf numFmtId="0" fontId="7" fillId="0" borderId="20" xfId="3" applyFont="1" applyBorder="1" applyAlignment="1">
      <alignment horizontal="left" vertical="center" wrapText="1"/>
    </xf>
    <xf numFmtId="0" fontId="7" fillId="0" borderId="13" xfId="3" applyFont="1" applyBorder="1" applyAlignment="1">
      <alignment horizontal="center" vertical="center" wrapText="1"/>
    </xf>
    <xf numFmtId="0" fontId="7" fillId="0" borderId="2" xfId="3" applyFont="1" applyBorder="1" applyAlignment="1">
      <alignment horizontal="left" vertical="center" wrapText="1"/>
    </xf>
    <xf numFmtId="0" fontId="7" fillId="0" borderId="31" xfId="3" applyFont="1" applyBorder="1" applyAlignment="1" applyProtection="1">
      <alignment vertical="center" wrapText="1"/>
      <protection locked="0"/>
    </xf>
    <xf numFmtId="0" fontId="7" fillId="0" borderId="1" xfId="3" applyFont="1" applyBorder="1" applyAlignment="1">
      <alignment horizontal="center" vertical="center" wrapText="1"/>
    </xf>
    <xf numFmtId="0" fontId="3" fillId="0" borderId="0" xfId="0" applyFont="1" applyProtection="1">
      <protection locked="0"/>
    </xf>
    <xf numFmtId="0" fontId="7" fillId="0" borderId="14" xfId="0" applyFont="1" applyBorder="1" applyAlignment="1">
      <alignment horizontal="left" vertical="center" wrapText="1"/>
    </xf>
    <xf numFmtId="0" fontId="6" fillId="0" borderId="37" xfId="6" applyFont="1" applyBorder="1" applyAlignment="1">
      <alignment vertical="center" wrapText="1"/>
    </xf>
    <xf numFmtId="0" fontId="6" fillId="0" borderId="37" xfId="3" applyFont="1" applyBorder="1" applyAlignment="1">
      <alignment vertical="center" wrapText="1"/>
    </xf>
    <xf numFmtId="0" fontId="7" fillId="0" borderId="1" xfId="3" applyFont="1" applyBorder="1" applyAlignment="1">
      <alignment vertical="center" wrapText="1"/>
    </xf>
    <xf numFmtId="0" fontId="7" fillId="0" borderId="1" xfId="3" applyFont="1" applyBorder="1" applyAlignment="1">
      <alignment horizontal="left" vertical="center" wrapText="1"/>
    </xf>
    <xf numFmtId="0" fontId="9" fillId="0" borderId="1" xfId="2" applyFont="1" applyBorder="1" applyAlignment="1">
      <alignment horizontal="center" vertical="center" wrapText="1"/>
    </xf>
    <xf numFmtId="0" fontId="7" fillId="0" borderId="17" xfId="2" applyFont="1" applyBorder="1" applyAlignment="1">
      <alignment horizontal="left" vertical="center" wrapText="1"/>
    </xf>
    <xf numFmtId="0" fontId="7" fillId="0" borderId="3" xfId="3" applyFont="1" applyBorder="1" applyAlignment="1">
      <alignment vertical="center" wrapText="1"/>
    </xf>
    <xf numFmtId="0" fontId="7" fillId="0" borderId="14" xfId="0" applyFont="1" applyBorder="1" applyAlignment="1" applyProtection="1">
      <alignment vertical="center"/>
      <protection locked="0"/>
    </xf>
    <xf numFmtId="0" fontId="7" fillId="0" borderId="3" xfId="0" applyFont="1" applyBorder="1" applyAlignment="1" applyProtection="1">
      <alignment horizontal="center" vertical="center"/>
      <protection locked="0"/>
    </xf>
    <xf numFmtId="0" fontId="7" fillId="0" borderId="3" xfId="3" applyFont="1" applyBorder="1" applyAlignment="1" applyProtection="1">
      <alignment horizontal="left" vertical="center" wrapText="1"/>
      <protection locked="0"/>
    </xf>
    <xf numFmtId="0" fontId="9" fillId="0" borderId="3" xfId="0" applyFont="1" applyBorder="1" applyAlignment="1" applyProtection="1">
      <alignment horizontal="center" vertical="center"/>
      <protection locked="0"/>
    </xf>
    <xf numFmtId="0" fontId="7" fillId="0" borderId="17" xfId="0" applyFont="1" applyBorder="1" applyAlignment="1" applyProtection="1">
      <alignment horizontal="left" vertical="center" wrapText="1"/>
      <protection locked="0"/>
    </xf>
    <xf numFmtId="0" fontId="7" fillId="0" borderId="14" xfId="2" applyFont="1" applyBorder="1" applyAlignment="1">
      <alignment horizontal="left" vertical="center" wrapText="1"/>
    </xf>
    <xf numFmtId="0" fontId="7" fillId="0" borderId="1" xfId="3" applyFont="1" applyBorder="1" applyAlignment="1">
      <alignment horizontal="center" vertical="center"/>
    </xf>
    <xf numFmtId="0" fontId="20" fillId="8" borderId="0" xfId="0" applyFont="1" applyFill="1" applyAlignment="1" applyProtection="1">
      <alignment horizontal="left" vertical="center" wrapText="1"/>
      <protection locked="0"/>
    </xf>
    <xf numFmtId="0" fontId="20" fillId="0" borderId="39" xfId="0" applyFont="1" applyBorder="1" applyAlignment="1">
      <alignment horizontal="left" vertical="center" wrapText="1"/>
    </xf>
    <xf numFmtId="0" fontId="7" fillId="0" borderId="1" xfId="2" applyFont="1" applyBorder="1" applyAlignment="1" applyProtection="1">
      <alignment horizontal="left" vertical="center" wrapText="1"/>
      <protection locked="0"/>
    </xf>
    <xf numFmtId="0" fontId="7" fillId="0" borderId="0" xfId="2" applyFont="1" applyAlignment="1" applyProtection="1">
      <alignment horizontal="left" vertical="center" wrapText="1"/>
      <protection locked="0"/>
    </xf>
    <xf numFmtId="0" fontId="7" fillId="0" borderId="1" xfId="3" applyFont="1" applyBorder="1" applyAlignment="1" applyProtection="1">
      <alignment vertical="center" wrapText="1"/>
      <protection locked="0"/>
    </xf>
    <xf numFmtId="0" fontId="7" fillId="0" borderId="1" xfId="13" applyFont="1" applyBorder="1" applyAlignment="1" applyProtection="1">
      <alignment horizontal="center" vertical="center" wrapText="1"/>
      <protection locked="0"/>
    </xf>
    <xf numFmtId="0" fontId="9" fillId="0" borderId="1" xfId="13" applyFont="1" applyBorder="1" applyAlignment="1" applyProtection="1">
      <alignment horizontal="center" vertical="center" wrapText="1"/>
      <protection locked="0"/>
    </xf>
    <xf numFmtId="0" fontId="7" fillId="0" borderId="1" xfId="13" applyFont="1" applyBorder="1" applyAlignment="1">
      <alignment horizontal="center" vertical="center" wrapText="1"/>
    </xf>
    <xf numFmtId="0" fontId="9" fillId="0" borderId="1" xfId="13" applyFont="1" applyBorder="1" applyAlignment="1">
      <alignment horizontal="center" vertical="center" wrapText="1"/>
    </xf>
    <xf numFmtId="0" fontId="3" fillId="0" borderId="40" xfId="2" applyFont="1" applyBorder="1" applyAlignment="1" applyProtection="1">
      <alignment horizontal="left" vertical="center" wrapText="1"/>
      <protection locked="0"/>
    </xf>
    <xf numFmtId="0" fontId="0" fillId="0" borderId="37" xfId="2" applyFont="1" applyBorder="1" applyAlignment="1">
      <alignment horizontal="left" vertical="center" wrapText="1"/>
    </xf>
    <xf numFmtId="0" fontId="12" fillId="0" borderId="38" xfId="3" applyFont="1" applyBorder="1" applyAlignment="1" applyProtection="1">
      <alignment vertical="center" wrapText="1"/>
      <protection locked="0"/>
    </xf>
    <xf numFmtId="0" fontId="7" fillId="0" borderId="42" xfId="0" applyFont="1" applyBorder="1" applyAlignment="1" applyProtection="1">
      <alignment horizontal="left" vertical="center" wrapText="1"/>
      <protection locked="0"/>
    </xf>
    <xf numFmtId="0" fontId="12" fillId="0" borderId="31" xfId="3" applyFont="1" applyBorder="1" applyAlignment="1" applyProtection="1">
      <alignment vertical="center" wrapText="1"/>
      <protection locked="0"/>
    </xf>
    <xf numFmtId="0" fontId="14" fillId="0" borderId="17" xfId="0" applyFont="1" applyBorder="1" applyAlignment="1" applyProtection="1">
      <alignment horizontal="center" vertical="center" wrapText="1"/>
      <protection locked="0"/>
    </xf>
    <xf numFmtId="0" fontId="9" fillId="0" borderId="31" xfId="3" applyFont="1" applyBorder="1" applyAlignment="1" applyProtection="1">
      <alignment horizontal="center" vertical="center" wrapText="1"/>
      <protection locked="0"/>
    </xf>
    <xf numFmtId="0" fontId="9" fillId="0" borderId="3" xfId="0" applyFont="1" applyBorder="1" applyAlignment="1">
      <alignment horizontal="center" vertical="center" wrapText="1"/>
    </xf>
    <xf numFmtId="0" fontId="7" fillId="0" borderId="1" xfId="0" applyFont="1" applyBorder="1" applyAlignment="1">
      <alignment vertical="center" wrapText="1"/>
    </xf>
    <xf numFmtId="0" fontId="7" fillId="0" borderId="3" xfId="2" applyFont="1" applyBorder="1" applyAlignment="1" applyProtection="1">
      <alignment horizontal="center" vertical="center"/>
      <protection locked="0"/>
    </xf>
    <xf numFmtId="0" fontId="7" fillId="0" borderId="1" xfId="0" applyFont="1" applyBorder="1" applyAlignment="1">
      <alignment horizontal="left" vertical="center" wrapText="1"/>
    </xf>
    <xf numFmtId="0" fontId="7" fillId="0" borderId="3" xfId="0" applyFont="1" applyBorder="1" applyAlignment="1">
      <alignment horizontal="left" vertical="center" wrapText="1"/>
    </xf>
    <xf numFmtId="0" fontId="9" fillId="0" borderId="0" xfId="0" applyFont="1" applyAlignment="1" applyProtection="1">
      <alignment horizontal="center" vertical="center"/>
      <protection locked="0"/>
    </xf>
    <xf numFmtId="0" fontId="7" fillId="0" borderId="0" xfId="3" applyFont="1" applyAlignment="1" applyProtection="1">
      <alignment horizontal="left" vertical="center"/>
      <protection locked="0"/>
    </xf>
    <xf numFmtId="0" fontId="12" fillId="0" borderId="17" xfId="3" applyFont="1" applyBorder="1" applyAlignment="1" applyProtection="1">
      <alignment horizontal="left" vertical="center"/>
      <protection locked="0"/>
    </xf>
    <xf numFmtId="0" fontId="12" fillId="0" borderId="17" xfId="3" applyFont="1" applyBorder="1" applyAlignment="1">
      <alignment horizontal="left" vertical="center" wrapText="1"/>
    </xf>
    <xf numFmtId="0" fontId="7" fillId="0" borderId="3" xfId="2" applyFont="1" applyBorder="1" applyAlignment="1">
      <alignment horizontal="center" vertical="center"/>
    </xf>
    <xf numFmtId="0" fontId="7" fillId="0" borderId="3" xfId="0" applyFont="1" applyBorder="1" applyAlignment="1">
      <alignment horizontal="center" vertical="center"/>
    </xf>
    <xf numFmtId="0" fontId="7" fillId="0" borderId="17" xfId="2" applyFont="1" applyBorder="1" applyAlignment="1" applyProtection="1">
      <alignment horizontal="left" vertical="center"/>
      <protection locked="0"/>
    </xf>
    <xf numFmtId="0" fontId="7" fillId="0" borderId="17" xfId="2" applyFont="1" applyBorder="1" applyAlignment="1">
      <alignment horizontal="left" vertical="center"/>
    </xf>
    <xf numFmtId="0" fontId="7" fillId="0" borderId="1" xfId="2" applyFont="1" applyBorder="1" applyAlignment="1">
      <alignment horizontal="center" vertical="center"/>
    </xf>
    <xf numFmtId="0" fontId="7" fillId="0" borderId="3" xfId="2" applyFont="1" applyBorder="1" applyAlignment="1">
      <alignment horizontal="left" vertical="center" wrapText="1"/>
    </xf>
    <xf numFmtId="0" fontId="9" fillId="0" borderId="3" xfId="2" applyFont="1" applyBorder="1" applyAlignment="1">
      <alignment horizontal="center" vertical="center"/>
    </xf>
    <xf numFmtId="0" fontId="7" fillId="0" borderId="14" xfId="3" applyFont="1" applyBorder="1" applyAlignment="1">
      <alignment horizontal="center" vertical="center" wrapText="1"/>
    </xf>
    <xf numFmtId="0" fontId="7" fillId="0" borderId="18" xfId="3" applyFont="1" applyBorder="1" applyAlignment="1">
      <alignment horizontal="left" vertical="center" wrapText="1"/>
    </xf>
    <xf numFmtId="0" fontId="7" fillId="0" borderId="10" xfId="2" applyFont="1" applyBorder="1" applyAlignment="1">
      <alignment horizontal="center" vertical="center" wrapText="1"/>
    </xf>
    <xf numFmtId="0" fontId="7" fillId="0" borderId="10" xfId="3" applyFont="1" applyBorder="1" applyAlignment="1">
      <alignment horizontal="center" vertical="center" wrapText="1"/>
    </xf>
    <xf numFmtId="0" fontId="7" fillId="0" borderId="10" xfId="3" applyFont="1" applyBorder="1" applyAlignment="1">
      <alignment horizontal="left" vertical="center" wrapText="1"/>
    </xf>
    <xf numFmtId="0" fontId="7" fillId="0" borderId="12" xfId="0" applyFont="1" applyBorder="1" applyAlignment="1">
      <alignment horizontal="center" vertical="center" wrapText="1"/>
    </xf>
    <xf numFmtId="0" fontId="9" fillId="0" borderId="10" xfId="13" applyFont="1" applyBorder="1" applyAlignment="1">
      <alignment horizontal="center" vertical="center" wrapText="1"/>
    </xf>
    <xf numFmtId="0" fontId="12" fillId="0" borderId="14" xfId="3" applyFont="1" applyBorder="1" applyAlignment="1">
      <alignment horizontal="left" vertical="center" wrapText="1"/>
    </xf>
    <xf numFmtId="0" fontId="7" fillId="0" borderId="14" xfId="5" applyFont="1" applyBorder="1" applyAlignment="1">
      <alignment horizontal="center" vertical="center" wrapText="1"/>
    </xf>
    <xf numFmtId="0" fontId="7" fillId="0" borderId="14" xfId="5" applyFont="1" applyBorder="1" applyAlignment="1">
      <alignment horizontal="left" vertical="center" wrapText="1"/>
    </xf>
    <xf numFmtId="0" fontId="7" fillId="0" borderId="1" xfId="5" applyFont="1" applyBorder="1" applyAlignment="1">
      <alignment horizontal="left" vertical="center" wrapText="1"/>
    </xf>
    <xf numFmtId="0" fontId="7" fillId="0" borderId="17" xfId="3" applyFont="1" applyBorder="1" applyAlignment="1">
      <alignment horizontal="center" vertical="center" wrapText="1"/>
    </xf>
    <xf numFmtId="0" fontId="9" fillId="3" borderId="15" xfId="2" applyFont="1" applyFill="1" applyBorder="1" applyAlignment="1">
      <alignment horizontal="center" vertical="center" wrapText="1"/>
    </xf>
    <xf numFmtId="0" fontId="9" fillId="0" borderId="15" xfId="2" applyFont="1" applyBorder="1" applyAlignment="1">
      <alignment horizontal="center" vertical="center" wrapText="1"/>
    </xf>
    <xf numFmtId="0" fontId="9" fillId="0" borderId="2" xfId="2" applyFont="1" applyBorder="1" applyAlignment="1">
      <alignment horizontal="center" vertical="center" wrapText="1"/>
    </xf>
    <xf numFmtId="0" fontId="9" fillId="4" borderId="2" xfId="2" applyFont="1" applyFill="1" applyBorder="1" applyAlignment="1">
      <alignment horizontal="center" vertical="center" wrapText="1"/>
    </xf>
    <xf numFmtId="0" fontId="9" fillId="3" borderId="2" xfId="2" applyFont="1" applyFill="1" applyBorder="1" applyAlignment="1">
      <alignment horizontal="center" vertical="center" wrapText="1"/>
    </xf>
    <xf numFmtId="0" fontId="9" fillId="0" borderId="6" xfId="2" applyFont="1" applyBorder="1" applyAlignment="1">
      <alignment horizontal="center" vertical="center"/>
    </xf>
    <xf numFmtId="0" fontId="7" fillId="0" borderId="0" xfId="0" applyFont="1" applyAlignment="1" applyProtection="1">
      <alignment wrapText="1"/>
      <protection locked="0"/>
    </xf>
    <xf numFmtId="0" fontId="7" fillId="0" borderId="0" xfId="0" applyFont="1" applyAlignment="1" applyProtection="1">
      <alignment horizontal="center"/>
      <protection locked="0"/>
    </xf>
    <xf numFmtId="0" fontId="9" fillId="0" borderId="0" xfId="0" applyFont="1" applyProtection="1">
      <protection locked="0"/>
    </xf>
    <xf numFmtId="0" fontId="9" fillId="0" borderId="27" xfId="0" applyFont="1" applyBorder="1" applyProtection="1">
      <protection locked="0"/>
    </xf>
    <xf numFmtId="0" fontId="9" fillId="0" borderId="26" xfId="0" applyFont="1" applyBorder="1" applyAlignment="1" applyProtection="1">
      <alignment wrapText="1"/>
      <protection locked="0"/>
    </xf>
    <xf numFmtId="0" fontId="9" fillId="0" borderId="4" xfId="13" applyFont="1" applyBorder="1" applyAlignment="1">
      <alignment horizontal="center" vertical="center" wrapText="1"/>
    </xf>
    <xf numFmtId="0" fontId="7" fillId="0" borderId="0" xfId="3" applyFont="1" applyAlignment="1" applyProtection="1">
      <alignment wrapText="1"/>
      <protection locked="0"/>
    </xf>
    <xf numFmtId="0" fontId="9" fillId="0" borderId="13" xfId="13" applyFont="1" applyBorder="1" applyAlignment="1">
      <alignment horizontal="center" vertical="center" wrapText="1"/>
    </xf>
    <xf numFmtId="0" fontId="9" fillId="0" borderId="3" xfId="13" applyFont="1" applyBorder="1" applyAlignment="1">
      <alignment horizontal="center" vertical="center" wrapText="1"/>
    </xf>
    <xf numFmtId="0" fontId="9" fillId="6" borderId="1" xfId="13" applyFont="1" applyFill="1" applyBorder="1" applyAlignment="1" applyProtection="1">
      <alignment horizontal="center" vertical="center" wrapText="1"/>
      <protection locked="0"/>
    </xf>
    <xf numFmtId="0" fontId="9" fillId="0" borderId="2" xfId="13" applyFont="1" applyBorder="1" applyAlignment="1">
      <alignment horizontal="center" vertical="center" wrapText="1"/>
    </xf>
    <xf numFmtId="0" fontId="9" fillId="6" borderId="2" xfId="13" applyFont="1" applyFill="1" applyBorder="1" applyAlignment="1" applyProtection="1">
      <alignment horizontal="center" vertical="center" wrapText="1"/>
      <protection locked="0"/>
    </xf>
    <xf numFmtId="0" fontId="7" fillId="6" borderId="2" xfId="13" applyFont="1" applyFill="1" applyBorder="1" applyAlignment="1" applyProtection="1">
      <alignment horizontal="center" vertical="center" wrapText="1"/>
      <protection locked="0"/>
    </xf>
    <xf numFmtId="0" fontId="9" fillId="0" borderId="1" xfId="2" applyFont="1" applyBorder="1" applyAlignment="1" applyProtection="1">
      <alignment horizontal="center" vertical="center" wrapText="1"/>
      <protection locked="0"/>
    </xf>
    <xf numFmtId="0" fontId="10" fillId="0" borderId="0" xfId="3" applyFont="1" applyProtection="1">
      <protection locked="0"/>
    </xf>
    <xf numFmtId="0" fontId="7" fillId="0" borderId="0" xfId="0" applyFont="1" applyAlignment="1" applyProtection="1">
      <alignment horizontal="left" vertical="center" wrapText="1"/>
      <protection locked="0"/>
    </xf>
    <xf numFmtId="0" fontId="7" fillId="6" borderId="1" xfId="13" applyFont="1" applyFill="1" applyBorder="1" applyAlignment="1" applyProtection="1">
      <alignment horizontal="center" vertical="center" wrapText="1"/>
      <protection locked="0"/>
    </xf>
    <xf numFmtId="0" fontId="7" fillId="0" borderId="3" xfId="13" applyFont="1" applyBorder="1" applyAlignment="1">
      <alignment horizontal="center" vertical="center" wrapText="1"/>
    </xf>
    <xf numFmtId="0" fontId="13" fillId="0" borderId="2" xfId="3" applyFont="1" applyBorder="1" applyAlignment="1" applyProtection="1">
      <alignment vertical="center" wrapText="1"/>
      <protection locked="0"/>
    </xf>
    <xf numFmtId="0" fontId="24" fillId="4" borderId="3" xfId="13" applyFont="1" applyFill="1" applyBorder="1" applyAlignment="1" applyProtection="1">
      <alignment horizontal="center" vertical="center" wrapText="1"/>
      <protection locked="0"/>
    </xf>
    <xf numFmtId="0" fontId="9" fillId="0" borderId="3" xfId="13" applyFont="1" applyBorder="1" applyAlignment="1">
      <alignment horizontal="center" vertical="center"/>
    </xf>
    <xf numFmtId="0" fontId="9" fillId="0" borderId="0" xfId="0" applyFont="1" applyAlignment="1" applyProtection="1">
      <alignment horizontal="center" vertical="center" wrapText="1"/>
      <protection locked="0"/>
    </xf>
    <xf numFmtId="0" fontId="7" fillId="0" borderId="24" xfId="3" applyFont="1" applyBorder="1" applyAlignment="1" applyProtection="1">
      <alignment horizontal="center" vertical="center" wrapText="1"/>
      <protection locked="0"/>
    </xf>
    <xf numFmtId="0" fontId="7" fillId="0" borderId="20" xfId="3" applyFont="1" applyBorder="1" applyAlignment="1">
      <alignment horizontal="center" vertical="center" wrapText="1"/>
    </xf>
    <xf numFmtId="0" fontId="23" fillId="0" borderId="31" xfId="3" applyFont="1" applyBorder="1" applyAlignment="1" applyProtection="1">
      <alignment horizontal="left" vertical="center" wrapText="1"/>
      <protection locked="0"/>
    </xf>
    <xf numFmtId="0" fontId="23" fillId="0" borderId="17" xfId="3" applyFont="1" applyBorder="1" applyAlignment="1" applyProtection="1">
      <alignment horizontal="left" vertical="center" wrapText="1"/>
      <protection locked="0"/>
    </xf>
    <xf numFmtId="0" fontId="25" fillId="0" borderId="14" xfId="3" applyFont="1" applyBorder="1" applyAlignment="1" applyProtection="1">
      <alignment horizontal="left" vertical="center" wrapText="1"/>
      <protection locked="0"/>
    </xf>
    <xf numFmtId="0" fontId="25" fillId="0" borderId="1" xfId="2" applyFont="1" applyBorder="1" applyAlignment="1" applyProtection="1">
      <alignment horizontal="center" vertical="center" wrapText="1"/>
      <protection locked="0"/>
    </xf>
    <xf numFmtId="0" fontId="25" fillId="0" borderId="3" xfId="2" applyFont="1" applyBorder="1" applyAlignment="1" applyProtection="1">
      <alignment horizontal="center" vertical="center" wrapText="1"/>
      <protection locked="0"/>
    </xf>
    <xf numFmtId="49" fontId="25" fillId="0" borderId="42" xfId="0" applyNumberFormat="1" applyFont="1" applyBorder="1" applyAlignment="1" applyProtection="1">
      <alignment horizontal="left" vertical="center" wrapText="1"/>
      <protection locked="0"/>
    </xf>
    <xf numFmtId="0" fontId="25" fillId="0" borderId="3"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3" fillId="0" borderId="6" xfId="2" applyFont="1" applyBorder="1" applyAlignment="1" applyProtection="1">
      <alignment horizontal="center" vertical="center"/>
      <protection locked="0"/>
    </xf>
    <xf numFmtId="0" fontId="7" fillId="0" borderId="20" xfId="0" applyFont="1" applyBorder="1" applyAlignment="1" applyProtection="1">
      <alignment horizontal="left" vertical="center" wrapText="1"/>
      <protection locked="0"/>
    </xf>
    <xf numFmtId="0" fontId="9" fillId="0" borderId="3" xfId="13" applyFont="1" applyBorder="1" applyAlignment="1" applyProtection="1">
      <alignment horizontal="center" vertical="center" wrapText="1"/>
      <protection locked="0"/>
    </xf>
    <xf numFmtId="0" fontId="9" fillId="0" borderId="2" xfId="13" applyFont="1" applyBorder="1" applyAlignment="1" applyProtection="1">
      <alignment horizontal="center" vertical="center" wrapText="1"/>
      <protection locked="0"/>
    </xf>
    <xf numFmtId="0" fontId="7" fillId="0" borderId="42" xfId="2" applyFont="1" applyBorder="1" applyAlignment="1" applyProtection="1">
      <alignment horizontal="left" vertical="center" wrapText="1"/>
      <protection locked="0"/>
    </xf>
    <xf numFmtId="0" fontId="9" fillId="0" borderId="3" xfId="2" applyFont="1" applyBorder="1" applyAlignment="1" applyProtection="1">
      <alignment horizontal="center" vertical="center" wrapText="1"/>
      <protection locked="0"/>
    </xf>
    <xf numFmtId="0" fontId="7" fillId="0" borderId="1" xfId="0" applyFont="1" applyBorder="1" applyAlignment="1" applyProtection="1">
      <alignment vertical="center" wrapText="1"/>
      <protection locked="0"/>
    </xf>
    <xf numFmtId="0" fontId="7" fillId="0" borderId="3" xfId="13" applyFont="1" applyBorder="1" applyAlignment="1" applyProtection="1">
      <alignment horizontal="center" vertical="center" wrapText="1"/>
      <protection locked="0"/>
    </xf>
    <xf numFmtId="0" fontId="7" fillId="0" borderId="37" xfId="3" applyFont="1" applyBorder="1" applyAlignment="1" applyProtection="1">
      <alignment vertical="center" wrapText="1"/>
      <protection locked="0"/>
    </xf>
    <xf numFmtId="0" fontId="7" fillId="0" borderId="17" xfId="3" applyFont="1" applyBorder="1" applyAlignment="1" applyProtection="1">
      <alignment vertical="center" wrapText="1"/>
      <protection locked="0"/>
    </xf>
    <xf numFmtId="0" fontId="7" fillId="0" borderId="2" xfId="13" applyFont="1" applyBorder="1" applyAlignment="1" applyProtection="1">
      <alignment horizontal="center" vertical="center" wrapText="1"/>
      <protection locked="0"/>
    </xf>
    <xf numFmtId="9" fontId="16" fillId="0" borderId="0" xfId="10" applyFont="1" applyAlignment="1">
      <alignment horizontal="center" vertical="center"/>
    </xf>
    <xf numFmtId="0" fontId="18" fillId="3" borderId="4" xfId="2" applyFont="1" applyFill="1" applyBorder="1" applyAlignment="1">
      <alignment horizontal="center" vertical="center" wrapText="1"/>
    </xf>
    <xf numFmtId="0" fontId="18" fillId="3" borderId="28" xfId="2" applyFont="1" applyFill="1" applyBorder="1" applyAlignment="1">
      <alignment horizontal="center" vertical="center" wrapText="1"/>
    </xf>
    <xf numFmtId="0" fontId="16" fillId="0" borderId="0" xfId="0" applyFont="1" applyAlignment="1" applyProtection="1">
      <alignment horizontal="center" vertical="center"/>
      <protection locked="0"/>
    </xf>
    <xf numFmtId="0" fontId="7" fillId="0" borderId="44" xfId="3" applyFont="1" applyBorder="1" applyAlignment="1" applyProtection="1">
      <alignment horizontal="left" vertical="center" wrapText="1"/>
      <protection locked="0"/>
    </xf>
    <xf numFmtId="0" fontId="27" fillId="4" borderId="7" xfId="2" applyFont="1" applyFill="1" applyBorder="1" applyAlignment="1" applyProtection="1">
      <alignment horizontal="center" vertical="center" wrapText="1"/>
      <protection locked="0"/>
    </xf>
    <xf numFmtId="0" fontId="27" fillId="4" borderId="17" xfId="3" applyFont="1" applyFill="1" applyBorder="1" applyAlignment="1" applyProtection="1">
      <alignment horizontal="left" vertical="center" wrapText="1"/>
      <protection locked="0"/>
    </xf>
    <xf numFmtId="0" fontId="27" fillId="4" borderId="38" xfId="3" applyFont="1" applyFill="1" applyBorder="1" applyAlignment="1" applyProtection="1">
      <alignment horizontal="left" vertical="center" wrapText="1"/>
      <protection locked="0"/>
    </xf>
    <xf numFmtId="9" fontId="29" fillId="0" borderId="0" xfId="10" applyFont="1" applyAlignment="1">
      <alignment horizontal="center" vertical="center"/>
    </xf>
    <xf numFmtId="0" fontId="27" fillId="0" borderId="0" xfId="0" applyFont="1" applyAlignment="1" applyProtection="1">
      <alignment horizontal="center" vertical="center" wrapText="1"/>
      <protection locked="0"/>
    </xf>
    <xf numFmtId="0" fontId="27" fillId="0" borderId="0" xfId="3" applyFont="1" applyAlignment="1" applyProtection="1">
      <alignment wrapText="1"/>
      <protection locked="0"/>
    </xf>
    <xf numFmtId="0" fontId="28" fillId="0" borderId="0" xfId="3" applyFont="1" applyAlignment="1" applyProtection="1">
      <alignment horizontal="center" vertical="center" wrapText="1"/>
      <protection locked="0"/>
    </xf>
    <xf numFmtId="0" fontId="27" fillId="0" borderId="0" xfId="0" applyFont="1" applyAlignment="1" applyProtection="1">
      <alignment wrapText="1"/>
      <protection locked="0"/>
    </xf>
    <xf numFmtId="0" fontId="27" fillId="4" borderId="7" xfId="2" applyFont="1" applyFill="1" applyBorder="1" applyAlignment="1" applyProtection="1">
      <alignment horizontal="center" vertical="center"/>
      <protection locked="0"/>
    </xf>
    <xf numFmtId="0" fontId="27" fillId="0" borderId="0" xfId="0" applyFont="1" applyAlignment="1" applyProtection="1">
      <alignment horizontal="center" vertical="center"/>
      <protection locked="0"/>
    </xf>
    <xf numFmtId="0" fontId="27" fillId="0" borderId="0" xfId="3" applyFont="1" applyProtection="1">
      <protection locked="0"/>
    </xf>
    <xf numFmtId="0" fontId="27" fillId="0" borderId="0" xfId="0" applyFont="1" applyProtection="1">
      <protection locked="0"/>
    </xf>
    <xf numFmtId="0" fontId="28" fillId="4"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49" fontId="27" fillId="4" borderId="33" xfId="0" applyNumberFormat="1" applyFont="1" applyFill="1" applyBorder="1" applyAlignment="1">
      <alignment horizontal="left" vertical="center" wrapText="1"/>
    </xf>
    <xf numFmtId="0" fontId="27" fillId="4" borderId="3" xfId="2" applyFont="1" applyFill="1" applyBorder="1" applyAlignment="1">
      <alignment horizontal="center" vertical="center" wrapText="1"/>
    </xf>
    <xf numFmtId="0" fontId="27" fillId="4" borderId="14" xfId="3" applyFont="1" applyFill="1" applyBorder="1" applyAlignment="1">
      <alignment horizontal="left" vertical="center" wrapText="1"/>
    </xf>
    <xf numFmtId="0" fontId="27" fillId="4" borderId="17" xfId="3" applyFont="1" applyFill="1" applyBorder="1" applyAlignment="1">
      <alignment horizontal="left" vertical="center" wrapText="1"/>
    </xf>
    <xf numFmtId="0" fontId="27" fillId="4" borderId="31" xfId="3" applyFont="1" applyFill="1" applyBorder="1" applyAlignment="1" applyProtection="1">
      <alignment horizontal="left" vertical="center" wrapText="1"/>
      <protection locked="0"/>
    </xf>
    <xf numFmtId="0" fontId="27" fillId="4" borderId="1" xfId="2" applyFont="1" applyFill="1" applyBorder="1" applyAlignment="1">
      <alignment horizontal="center" vertical="center" wrapText="1"/>
    </xf>
    <xf numFmtId="0" fontId="28" fillId="0" borderId="3" xfId="13" applyFont="1" applyBorder="1" applyAlignment="1">
      <alignment horizontal="center" vertical="center" wrapText="1"/>
    </xf>
    <xf numFmtId="0" fontId="27" fillId="0" borderId="3" xfId="13" applyFont="1" applyBorder="1" applyAlignment="1">
      <alignment horizontal="center" vertical="center" wrapText="1"/>
    </xf>
    <xf numFmtId="49" fontId="27" fillId="0" borderId="33" xfId="0" applyNumberFormat="1" applyFont="1" applyBorder="1" applyAlignment="1">
      <alignment vertical="center" wrapText="1"/>
    </xf>
    <xf numFmtId="0" fontId="27" fillId="0" borderId="1" xfId="2" applyFont="1" applyBorder="1" applyAlignment="1">
      <alignment horizontal="center" vertical="center" wrapText="1"/>
    </xf>
    <xf numFmtId="0" fontId="27" fillId="0" borderId="1" xfId="3" applyFont="1" applyBorder="1" applyAlignment="1">
      <alignment horizontal="center" vertical="center" wrapText="1"/>
    </xf>
    <xf numFmtId="0" fontId="27" fillId="0" borderId="17" xfId="3" applyFont="1" applyBorder="1" applyAlignment="1">
      <alignment horizontal="left" vertical="center" wrapText="1"/>
    </xf>
    <xf numFmtId="0" fontId="27" fillId="0" borderId="17" xfId="3" applyFont="1" applyBorder="1" applyAlignment="1" applyProtection="1">
      <alignment horizontal="left" vertical="center" wrapText="1"/>
      <protection locked="0"/>
    </xf>
    <xf numFmtId="0" fontId="27" fillId="0" borderId="31" xfId="3" applyFont="1" applyBorder="1" applyAlignment="1" applyProtection="1">
      <alignment horizontal="left" vertical="center" wrapText="1"/>
      <protection locked="0"/>
    </xf>
    <xf numFmtId="0" fontId="27" fillId="0" borderId="1" xfId="3" applyFont="1" applyBorder="1" applyAlignment="1">
      <alignment horizontal="left" vertical="center" wrapText="1"/>
    </xf>
    <xf numFmtId="0" fontId="27" fillId="0" borderId="14" xfId="3" applyFont="1" applyBorder="1" applyAlignment="1" applyProtection="1">
      <alignment horizontal="left" vertical="center" wrapText="1"/>
      <protection locked="0"/>
    </xf>
    <xf numFmtId="0" fontId="28" fillId="4" borderId="3" xfId="13" applyFont="1" applyFill="1" applyBorder="1" applyAlignment="1">
      <alignment horizontal="center" vertical="center" wrapText="1"/>
    </xf>
    <xf numFmtId="0" fontId="27" fillId="4" borderId="3" xfId="13" applyFont="1" applyFill="1" applyBorder="1" applyAlignment="1">
      <alignment horizontal="center" vertical="center" wrapText="1"/>
    </xf>
    <xf numFmtId="49" fontId="27" fillId="4" borderId="33" xfId="0" applyNumberFormat="1" applyFont="1" applyFill="1" applyBorder="1" applyAlignment="1">
      <alignment vertical="center" wrapText="1"/>
    </xf>
    <xf numFmtId="0" fontId="27" fillId="4" borderId="1" xfId="3" applyFont="1" applyFill="1" applyBorder="1" applyAlignment="1">
      <alignment horizontal="center" vertical="center" wrapText="1"/>
    </xf>
    <xf numFmtId="0" fontId="27" fillId="4" borderId="17" xfId="0" applyFont="1" applyFill="1" applyBorder="1" applyAlignment="1">
      <alignment horizontal="left" vertical="center" wrapText="1"/>
    </xf>
    <xf numFmtId="0" fontId="27" fillId="4" borderId="17" xfId="0" applyFont="1" applyFill="1" applyBorder="1" applyAlignment="1" applyProtection="1">
      <alignment horizontal="left" vertical="center" wrapText="1"/>
      <protection locked="0"/>
    </xf>
    <xf numFmtId="0" fontId="27" fillId="4" borderId="1" xfId="3" applyFont="1" applyFill="1" applyBorder="1" applyAlignment="1">
      <alignment horizontal="left" vertical="center" wrapText="1"/>
    </xf>
    <xf numFmtId="0" fontId="27" fillId="4" borderId="14" xfId="3" applyFont="1" applyFill="1" applyBorder="1" applyAlignment="1" applyProtection="1">
      <alignment horizontal="left" vertical="center" wrapText="1"/>
      <protection locked="0"/>
    </xf>
    <xf numFmtId="0" fontId="3" fillId="0" borderId="37" xfId="2" applyFont="1" applyBorder="1" applyAlignment="1" applyProtection="1">
      <alignment horizontal="left" vertical="center" wrapText="1"/>
      <protection locked="0"/>
    </xf>
    <xf numFmtId="0" fontId="7" fillId="4" borderId="8" xfId="2" applyFont="1" applyFill="1" applyBorder="1" applyAlignment="1" applyProtection="1">
      <alignment horizontal="center" vertical="center"/>
      <protection locked="0"/>
    </xf>
    <xf numFmtId="0" fontId="16" fillId="0" borderId="0" xfId="0" applyFont="1" applyAlignment="1" applyProtection="1">
      <alignment horizontal="right" vertical="center"/>
      <protection locked="0"/>
    </xf>
    <xf numFmtId="9" fontId="16" fillId="0" borderId="0" xfId="10" applyFont="1" applyAlignment="1" applyProtection="1">
      <alignment horizontal="right" vertical="center"/>
      <protection locked="0"/>
    </xf>
    <xf numFmtId="9" fontId="18" fillId="0" borderId="27" xfId="10" applyFont="1" applyBorder="1" applyAlignment="1" applyProtection="1">
      <alignment horizontal="right" vertical="center"/>
      <protection locked="0"/>
    </xf>
    <xf numFmtId="0" fontId="18" fillId="0" borderId="27" xfId="0" applyFont="1" applyBorder="1" applyAlignment="1" applyProtection="1">
      <alignment horizontal="right" vertical="center"/>
      <protection locked="0"/>
    </xf>
    <xf numFmtId="9" fontId="18" fillId="0" borderId="47" xfId="10" applyFont="1" applyBorder="1" applyAlignment="1" applyProtection="1">
      <alignment horizontal="right" vertical="center"/>
      <protection locked="0"/>
    </xf>
    <xf numFmtId="0" fontId="18" fillId="0" borderId="47" xfId="0" applyFont="1" applyBorder="1" applyAlignment="1" applyProtection="1">
      <alignment horizontal="right" vertical="center"/>
      <protection locked="0"/>
    </xf>
    <xf numFmtId="0" fontId="9" fillId="0" borderId="47" xfId="0" applyFont="1" applyBorder="1" applyProtection="1">
      <protection locked="0"/>
    </xf>
    <xf numFmtId="0" fontId="9" fillId="0" borderId="48" xfId="0" applyFont="1" applyBorder="1" applyAlignment="1" applyProtection="1">
      <alignment wrapText="1"/>
      <protection locked="0"/>
    </xf>
    <xf numFmtId="0" fontId="7" fillId="0" borderId="5" xfId="2" applyFont="1" applyBorder="1" applyAlignment="1" applyProtection="1">
      <alignment horizontal="center" vertical="center"/>
      <protection locked="0"/>
    </xf>
    <xf numFmtId="0" fontId="7" fillId="0" borderId="6" xfId="2" applyFont="1" applyBorder="1" applyAlignment="1" applyProtection="1">
      <alignment horizontal="center" vertical="center" wrapText="1"/>
      <protection locked="0"/>
    </xf>
    <xf numFmtId="0" fontId="27" fillId="4" borderId="8" xfId="2" applyFont="1" applyFill="1" applyBorder="1" applyAlignment="1" applyProtection="1">
      <alignment horizontal="center" vertical="center"/>
      <protection locked="0"/>
    </xf>
    <xf numFmtId="9" fontId="29" fillId="0" borderId="0" xfId="10" applyFont="1" applyAlignment="1" applyProtection="1">
      <alignment horizontal="center" vertical="center"/>
      <protection locked="0"/>
    </xf>
    <xf numFmtId="0" fontId="7" fillId="0" borderId="7" xfId="2" applyFont="1" applyBorder="1" applyAlignment="1" applyProtection="1">
      <alignment horizontal="center" vertical="center" wrapText="1"/>
      <protection locked="0"/>
    </xf>
    <xf numFmtId="0" fontId="7" fillId="0" borderId="19" xfId="2" applyFont="1" applyBorder="1" applyAlignment="1" applyProtection="1">
      <alignment horizontal="center" vertical="center"/>
      <protection locked="0"/>
    </xf>
    <xf numFmtId="0" fontId="9" fillId="0" borderId="0" xfId="3" applyFont="1" applyProtection="1">
      <protection locked="0"/>
    </xf>
    <xf numFmtId="0" fontId="14" fillId="0" borderId="38" xfId="3" applyFont="1" applyBorder="1" applyAlignment="1" applyProtection="1">
      <alignment horizontal="center" vertical="center" wrapText="1"/>
      <protection locked="0"/>
    </xf>
    <xf numFmtId="0" fontId="27" fillId="0" borderId="7" xfId="2" applyFont="1" applyBorder="1" applyAlignment="1" applyProtection="1">
      <alignment horizontal="center" vertical="center"/>
      <protection locked="0"/>
    </xf>
    <xf numFmtId="0" fontId="7" fillId="0" borderId="34" xfId="2" applyFont="1" applyBorder="1" applyAlignment="1" applyProtection="1">
      <alignment horizontal="center" vertical="center"/>
      <protection locked="0"/>
    </xf>
    <xf numFmtId="0" fontId="7" fillId="0" borderId="9" xfId="2" applyFont="1" applyBorder="1" applyAlignment="1" applyProtection="1">
      <alignment horizontal="center" vertical="center"/>
      <protection locked="0"/>
    </xf>
    <xf numFmtId="9" fontId="16" fillId="0" borderId="0" xfId="10" applyFont="1" applyAlignment="1" applyProtection="1">
      <alignment horizontal="center" vertical="center"/>
      <protection locked="0"/>
    </xf>
    <xf numFmtId="0" fontId="9" fillId="3" borderId="23" xfId="0" applyFont="1" applyFill="1" applyBorder="1" applyAlignment="1" applyProtection="1">
      <alignment horizontal="center" vertical="center" wrapText="1"/>
      <protection locked="0"/>
    </xf>
    <xf numFmtId="0" fontId="14" fillId="6" borderId="2" xfId="3" applyFont="1" applyFill="1" applyBorder="1" applyAlignment="1" applyProtection="1">
      <alignment vertical="center" wrapText="1"/>
      <protection locked="0"/>
    </xf>
    <xf numFmtId="0" fontId="14" fillId="6" borderId="15" xfId="3" applyFont="1" applyFill="1" applyBorder="1" applyAlignment="1" applyProtection="1">
      <alignment vertical="center" wrapText="1"/>
      <protection locked="0"/>
    </xf>
    <xf numFmtId="0" fontId="9" fillId="6" borderId="3" xfId="0" applyFont="1" applyFill="1" applyBorder="1" applyAlignment="1" applyProtection="1">
      <alignment horizontal="center" vertical="center" wrapText="1"/>
      <protection locked="0"/>
    </xf>
    <xf numFmtId="0" fontId="7" fillId="6" borderId="1" xfId="3" applyFont="1" applyFill="1" applyBorder="1" applyProtection="1">
      <protection locked="0"/>
    </xf>
    <xf numFmtId="0" fontId="7" fillId="6" borderId="14" xfId="3" applyFont="1" applyFill="1" applyBorder="1" applyProtection="1">
      <protection locked="0"/>
    </xf>
    <xf numFmtId="0" fontId="14" fillId="6" borderId="1" xfId="3" applyFont="1" applyFill="1" applyBorder="1" applyAlignment="1" applyProtection="1">
      <alignment vertical="center" wrapText="1"/>
      <protection locked="0"/>
    </xf>
    <xf numFmtId="0" fontId="14" fillId="6" borderId="14" xfId="3" applyFont="1" applyFill="1" applyBorder="1" applyAlignment="1" applyProtection="1">
      <alignment vertical="center" wrapText="1"/>
      <protection locked="0"/>
    </xf>
    <xf numFmtId="0" fontId="12" fillId="0" borderId="38" xfId="3" applyFont="1" applyBorder="1" applyAlignment="1" applyProtection="1">
      <alignment horizontal="center" vertical="center" wrapText="1"/>
      <protection locked="0"/>
    </xf>
    <xf numFmtId="0" fontId="7" fillId="0" borderId="6" xfId="2" applyFont="1" applyBorder="1" applyAlignment="1">
      <alignment horizontal="center" vertical="center"/>
    </xf>
    <xf numFmtId="0" fontId="17" fillId="0" borderId="1" xfId="2" applyFont="1" applyBorder="1" applyAlignment="1">
      <alignment horizontal="center" vertical="center" wrapText="1"/>
    </xf>
    <xf numFmtId="0" fontId="7" fillId="0" borderId="49" xfId="0" applyFont="1" applyBorder="1" applyAlignment="1" applyProtection="1">
      <alignment horizontal="left" vertical="center" wrapText="1"/>
      <protection locked="0"/>
    </xf>
    <xf numFmtId="0" fontId="7" fillId="6" borderId="49" xfId="3" applyFont="1" applyFill="1" applyBorder="1" applyAlignment="1" applyProtection="1">
      <alignment horizontal="left" vertical="center" wrapText="1"/>
      <protection locked="0"/>
    </xf>
    <xf numFmtId="49" fontId="25" fillId="0" borderId="33" xfId="0" applyNumberFormat="1" applyFont="1" applyBorder="1" applyAlignment="1">
      <alignment vertical="center" wrapText="1"/>
    </xf>
    <xf numFmtId="9" fontId="34" fillId="0" borderId="0" xfId="10" applyFont="1" applyAlignment="1" applyProtection="1">
      <alignment horizontal="center" vertical="center"/>
      <protection locked="0"/>
    </xf>
    <xf numFmtId="0" fontId="31" fillId="0" borderId="7" xfId="2" applyFont="1" applyBorder="1" applyAlignment="1" applyProtection="1">
      <alignment horizontal="center" vertical="center"/>
      <protection locked="0"/>
    </xf>
    <xf numFmtId="0" fontId="31" fillId="0" borderId="17" xfId="2" applyFont="1" applyBorder="1" applyAlignment="1" applyProtection="1">
      <alignment horizontal="center" vertical="center"/>
      <protection locked="0"/>
    </xf>
    <xf numFmtId="0" fontId="31" fillId="0" borderId="38" xfId="3" applyFont="1" applyBorder="1" applyAlignment="1" applyProtection="1">
      <alignment horizontal="left" vertical="center" wrapText="1"/>
      <protection locked="0"/>
    </xf>
    <xf numFmtId="0" fontId="31" fillId="0" borderId="0" xfId="0" applyFont="1" applyAlignment="1" applyProtection="1">
      <alignment horizontal="center" vertical="center"/>
      <protection locked="0"/>
    </xf>
    <xf numFmtId="0" fontId="31" fillId="0" borderId="0" xfId="3" applyFont="1" applyProtection="1">
      <protection locked="0"/>
    </xf>
    <xf numFmtId="0" fontId="31" fillId="0" borderId="0" xfId="0" applyFont="1" applyProtection="1">
      <protection locked="0"/>
    </xf>
    <xf numFmtId="0" fontId="17" fillId="0" borderId="3" xfId="0" applyFont="1" applyBorder="1" applyAlignment="1">
      <alignment horizontal="center" vertical="center" wrapText="1"/>
    </xf>
    <xf numFmtId="0" fontId="6" fillId="0" borderId="1" xfId="3" applyFont="1" applyBorder="1" applyAlignment="1">
      <alignment vertical="top" wrapText="1"/>
    </xf>
    <xf numFmtId="0" fontId="7" fillId="11" borderId="3" xfId="0" applyFont="1" applyFill="1" applyBorder="1" applyAlignment="1" applyProtection="1">
      <alignment horizontal="center" vertical="center" wrapText="1"/>
      <protection locked="0"/>
    </xf>
    <xf numFmtId="0" fontId="7" fillId="6" borderId="37" xfId="3" applyFont="1" applyFill="1" applyBorder="1" applyAlignment="1" applyProtection="1">
      <alignment horizontal="left" vertical="center" wrapText="1"/>
      <protection locked="0"/>
    </xf>
    <xf numFmtId="0" fontId="14" fillId="8" borderId="30" xfId="3" applyFont="1" applyFill="1" applyBorder="1" applyAlignment="1" applyProtection="1">
      <alignment horizontal="left" vertical="center" wrapText="1"/>
      <protection locked="0"/>
    </xf>
    <xf numFmtId="49" fontId="25" fillId="0" borderId="33" xfId="0" applyNumberFormat="1" applyFont="1" applyBorder="1" applyAlignment="1">
      <alignment horizontal="left" vertical="center" wrapText="1"/>
    </xf>
    <xf numFmtId="0" fontId="7" fillId="6" borderId="2" xfId="0" applyFont="1" applyFill="1" applyBorder="1" applyAlignment="1" applyProtection="1">
      <alignment horizontal="center" vertical="center" wrapText="1"/>
      <protection locked="0"/>
    </xf>
    <xf numFmtId="0" fontId="6" fillId="0" borderId="37" xfId="2" applyFont="1" applyBorder="1" applyAlignment="1">
      <alignment horizontal="left" vertical="center" wrapText="1"/>
    </xf>
    <xf numFmtId="0" fontId="7" fillId="0" borderId="49" xfId="3" applyFont="1" applyBorder="1" applyAlignment="1" applyProtection="1">
      <alignment horizontal="center" vertical="center" wrapText="1"/>
      <protection locked="0"/>
    </xf>
    <xf numFmtId="9" fontId="16" fillId="0" borderId="0" xfId="10" applyFont="1" applyAlignment="1">
      <alignment horizontal="center" vertical="center" wrapText="1"/>
    </xf>
    <xf numFmtId="0" fontId="15" fillId="0" borderId="17" xfId="3" applyFont="1" applyBorder="1" applyAlignment="1">
      <alignment horizontal="center" vertical="center" wrapText="1"/>
    </xf>
    <xf numFmtId="0" fontId="31" fillId="0" borderId="3" xfId="2" applyFont="1" applyBorder="1" applyAlignment="1">
      <alignment horizontal="center" vertical="center"/>
    </xf>
    <xf numFmtId="0" fontId="31" fillId="0" borderId="37" xfId="0" applyFont="1" applyBorder="1" applyAlignment="1">
      <alignment wrapText="1"/>
    </xf>
    <xf numFmtId="0" fontId="31" fillId="0" borderId="17" xfId="2" applyFont="1" applyBorder="1" applyAlignment="1">
      <alignment horizontal="left" vertical="center" wrapText="1"/>
    </xf>
    <xf numFmtId="0" fontId="33" fillId="0" borderId="17" xfId="3" applyFont="1" applyBorder="1" applyAlignment="1">
      <alignment horizontal="left" vertical="center" wrapText="1"/>
    </xf>
    <xf numFmtId="0" fontId="7" fillId="0" borderId="2" xfId="0" applyFont="1" applyBorder="1" applyAlignment="1">
      <alignment horizontal="left" vertical="center" wrapText="1"/>
    </xf>
    <xf numFmtId="0" fontId="13" fillId="0" borderId="14" xfId="3" applyFont="1" applyBorder="1" applyAlignment="1">
      <alignment horizontal="left" vertical="center" wrapText="1"/>
    </xf>
    <xf numFmtId="0" fontId="7" fillId="0" borderId="2" xfId="13" applyFont="1" applyBorder="1" applyAlignment="1">
      <alignment horizontal="center" vertical="center" wrapText="1"/>
    </xf>
    <xf numFmtId="0" fontId="7" fillId="0" borderId="2" xfId="3" applyFont="1" applyBorder="1" applyAlignment="1">
      <alignment horizontal="center" vertical="center" wrapText="1"/>
    </xf>
    <xf numFmtId="0" fontId="7" fillId="0" borderId="15" xfId="3" applyFont="1" applyBorder="1" applyAlignment="1">
      <alignment horizontal="left" vertical="center" wrapText="1"/>
    </xf>
    <xf numFmtId="0" fontId="30" fillId="11" borderId="1" xfId="0" applyFont="1" applyFill="1" applyBorder="1" applyAlignment="1" applyProtection="1">
      <alignment horizontal="center" vertical="center"/>
      <protection locked="0"/>
    </xf>
    <xf numFmtId="0" fontId="7" fillId="0" borderId="37" xfId="3" applyFont="1" applyBorder="1" applyAlignment="1">
      <alignment horizontal="left" vertical="center" wrapText="1"/>
    </xf>
    <xf numFmtId="0" fontId="9" fillId="0" borderId="3" xfId="2" applyFont="1" applyBorder="1" applyAlignment="1">
      <alignment horizontal="center" vertical="center" wrapText="1"/>
    </xf>
    <xf numFmtId="0" fontId="11" fillId="0" borderId="1" xfId="3" applyFont="1" applyBorder="1" applyAlignment="1">
      <alignment horizontal="left" vertical="center" wrapText="1"/>
    </xf>
    <xf numFmtId="0" fontId="19" fillId="0" borderId="37" xfId="0" applyFont="1" applyBorder="1" applyAlignment="1">
      <alignment horizontal="center" vertical="center"/>
    </xf>
    <xf numFmtId="0" fontId="7" fillId="0" borderId="37" xfId="0" applyFont="1" applyBorder="1" applyAlignment="1">
      <alignment vertical="center" wrapText="1"/>
    </xf>
    <xf numFmtId="0" fontId="7" fillId="0" borderId="37" xfId="0" applyFont="1" applyBorder="1" applyAlignment="1">
      <alignment horizontal="center" vertical="center" wrapText="1"/>
    </xf>
    <xf numFmtId="0" fontId="9" fillId="0" borderId="1" xfId="0" applyFont="1" applyBorder="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vertical="center"/>
    </xf>
    <xf numFmtId="0" fontId="11" fillId="0" borderId="14" xfId="3" applyFont="1" applyBorder="1" applyAlignment="1">
      <alignment horizontal="left" vertical="center" wrapText="1"/>
    </xf>
    <xf numFmtId="0" fontId="7" fillId="0" borderId="37" xfId="3" applyFont="1" applyBorder="1" applyAlignment="1">
      <alignment vertical="center" wrapText="1"/>
    </xf>
    <xf numFmtId="0" fontId="7" fillId="0" borderId="41" xfId="3" applyFont="1" applyBorder="1" applyAlignment="1">
      <alignment horizontal="left" vertical="center" wrapText="1"/>
    </xf>
    <xf numFmtId="0" fontId="7" fillId="0" borderId="15" xfId="0" applyFont="1" applyBorder="1" applyAlignment="1">
      <alignment horizontal="left" vertical="center" wrapText="1"/>
    </xf>
    <xf numFmtId="0" fontId="10" fillId="0" borderId="37" xfId="3" applyFont="1" applyBorder="1" applyAlignment="1">
      <alignment horizontal="left" vertical="center" wrapText="1"/>
    </xf>
    <xf numFmtId="0" fontId="32" fillId="0" borderId="3" xfId="0" applyFont="1" applyBorder="1" applyAlignment="1">
      <alignment horizontal="center" vertical="center" wrapText="1"/>
    </xf>
    <xf numFmtId="0" fontId="7" fillId="0" borderId="2" xfId="0" applyFont="1" applyBorder="1" applyAlignment="1">
      <alignment horizontal="center" vertical="center" wrapText="1"/>
    </xf>
    <xf numFmtId="0" fontId="9" fillId="0" borderId="37" xfId="0" applyFont="1" applyBorder="1" applyAlignment="1">
      <alignment horizontal="center" vertical="center"/>
    </xf>
    <xf numFmtId="0" fontId="7" fillId="0" borderId="37" xfId="0" applyFont="1" applyBorder="1" applyAlignment="1">
      <alignment horizontal="center" vertical="center"/>
    </xf>
    <xf numFmtId="0" fontId="31" fillId="0" borderId="2" xfId="2" applyFont="1" applyBorder="1" applyAlignment="1">
      <alignment horizontal="center" vertical="center" wrapText="1"/>
    </xf>
    <xf numFmtId="0" fontId="7" fillId="0" borderId="0" xfId="3" applyFont="1"/>
    <xf numFmtId="0" fontId="7" fillId="6" borderId="37" xfId="0" applyFont="1" applyFill="1" applyBorder="1" applyAlignment="1" applyProtection="1">
      <alignment horizontal="center" vertical="center" wrapText="1"/>
      <protection locked="0"/>
    </xf>
    <xf numFmtId="0" fontId="31" fillId="6" borderId="2" xfId="2"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0" fontId="27" fillId="4" borderId="1" xfId="0" applyFont="1" applyFill="1" applyBorder="1" applyAlignment="1" applyProtection="1">
      <alignment horizontal="center" vertical="center" wrapText="1"/>
      <protection locked="0"/>
    </xf>
    <xf numFmtId="49" fontId="27" fillId="4" borderId="33" xfId="0" applyNumberFormat="1" applyFont="1" applyFill="1" applyBorder="1" applyAlignment="1" applyProtection="1">
      <alignment horizontal="left" vertical="center" wrapText="1"/>
      <protection locked="0"/>
    </xf>
    <xf numFmtId="0" fontId="27" fillId="4" borderId="3" xfId="2" applyFont="1" applyFill="1" applyBorder="1" applyAlignment="1" applyProtection="1">
      <alignment horizontal="center" vertical="center" wrapText="1"/>
      <protection locked="0"/>
    </xf>
    <xf numFmtId="49" fontId="25" fillId="0" borderId="33" xfId="0" applyNumberFormat="1" applyFont="1" applyBorder="1" applyAlignment="1" applyProtection="1">
      <alignment horizontal="left" vertical="center" wrapText="1"/>
      <protection locked="0"/>
    </xf>
    <xf numFmtId="0" fontId="27" fillId="4" borderId="1" xfId="2" applyFont="1" applyFill="1" applyBorder="1" applyAlignment="1" applyProtection="1">
      <alignment horizontal="center" vertical="center" wrapText="1"/>
      <protection locked="0"/>
    </xf>
    <xf numFmtId="0" fontId="9" fillId="0" borderId="0" xfId="3" applyFont="1" applyAlignment="1">
      <alignment horizontal="center" vertical="center"/>
    </xf>
    <xf numFmtId="0" fontId="28" fillId="0" borderId="0" xfId="3" applyFont="1" applyAlignment="1">
      <alignment horizontal="center" vertical="center" wrapText="1"/>
    </xf>
    <xf numFmtId="0" fontId="7" fillId="0" borderId="0" xfId="0" applyFont="1" applyAlignment="1">
      <alignment horizontal="center" vertical="center"/>
    </xf>
    <xf numFmtId="0" fontId="7" fillId="0" borderId="0" xfId="0" applyFont="1"/>
    <xf numFmtId="0" fontId="9" fillId="0" borderId="0" xfId="3" applyFont="1" applyAlignment="1">
      <alignment horizontal="center" vertical="center" wrapText="1"/>
    </xf>
    <xf numFmtId="0" fontId="35" fillId="0" borderId="0" xfId="3" applyFont="1" applyAlignment="1">
      <alignment horizontal="center" vertical="center"/>
    </xf>
    <xf numFmtId="0" fontId="9" fillId="0" borderId="0" xfId="0" applyFont="1" applyAlignment="1">
      <alignment horizontal="center" vertical="center"/>
    </xf>
    <xf numFmtId="2" fontId="7" fillId="0" borderId="0" xfId="0" applyNumberFormat="1" applyFont="1" applyProtection="1">
      <protection locked="0"/>
    </xf>
    <xf numFmtId="2" fontId="18" fillId="0" borderId="28" xfId="0" applyNumberFormat="1" applyFont="1" applyBorder="1" applyAlignment="1" applyProtection="1">
      <alignment horizontal="right" vertical="center"/>
      <protection locked="0"/>
    </xf>
    <xf numFmtId="2" fontId="18" fillId="0" borderId="46" xfId="0" applyNumberFormat="1" applyFont="1" applyBorder="1" applyAlignment="1" applyProtection="1">
      <alignment horizontal="right" vertical="center"/>
      <protection locked="0"/>
    </xf>
    <xf numFmtId="2" fontId="18" fillId="0" borderId="11" xfId="0" applyNumberFormat="1" applyFont="1" applyBorder="1" applyAlignment="1" applyProtection="1">
      <alignment horizontal="right" vertical="center"/>
      <protection locked="0"/>
    </xf>
    <xf numFmtId="0" fontId="7" fillId="0" borderId="17" xfId="0" applyFont="1" applyBorder="1" applyAlignment="1">
      <alignment horizontal="center" vertical="center" wrapText="1"/>
    </xf>
    <xf numFmtId="0" fontId="26" fillId="0" borderId="14" xfId="3" applyFont="1" applyBorder="1" applyAlignment="1">
      <alignment horizontal="left" vertical="center" wrapText="1"/>
    </xf>
    <xf numFmtId="0" fontId="0" fillId="0" borderId="37" xfId="3" applyFont="1" applyBorder="1" applyAlignment="1">
      <alignment horizontal="left" vertical="center" wrapText="1"/>
    </xf>
    <xf numFmtId="0" fontId="2" fillId="4" borderId="1" xfId="0" applyFont="1" applyFill="1" applyBorder="1" applyAlignment="1">
      <alignment horizontal="left" vertical="center" wrapText="1"/>
    </xf>
    <xf numFmtId="0" fontId="2" fillId="0" borderId="0" xfId="0" applyFont="1" applyAlignment="1">
      <alignment horizontal="left" vertical="center" wrapText="1"/>
    </xf>
    <xf numFmtId="0" fontId="2" fillId="0" borderId="1" xfId="3" applyFont="1" applyBorder="1" applyAlignment="1" applyProtection="1">
      <alignment horizontal="left" vertical="center" wrapText="1"/>
      <protection locked="0"/>
    </xf>
    <xf numFmtId="0" fontId="2" fillId="0" borderId="37" xfId="0" applyFont="1" applyBorder="1" applyAlignment="1">
      <alignment horizontal="center" vertical="center"/>
    </xf>
    <xf numFmtId="0" fontId="2" fillId="0" borderId="37" xfId="0" applyFont="1" applyBorder="1" applyAlignment="1">
      <alignment vertical="center" wrapText="1"/>
    </xf>
    <xf numFmtId="0" fontId="2" fillId="0" borderId="3" xfId="3" applyFont="1" applyBorder="1" applyAlignment="1" applyProtection="1">
      <alignment horizontal="left" vertical="center" wrapText="1"/>
      <protection locked="0"/>
    </xf>
    <xf numFmtId="0" fontId="2" fillId="0" borderId="2" xfId="3" applyFont="1" applyBorder="1" applyAlignment="1" applyProtection="1">
      <alignment horizontal="left" vertical="center" wrapText="1"/>
      <protection locked="0"/>
    </xf>
    <xf numFmtId="0" fontId="2" fillId="0" borderId="1" xfId="3" applyFont="1" applyBorder="1" applyAlignment="1">
      <alignment vertical="center" wrapText="1"/>
    </xf>
    <xf numFmtId="0" fontId="2" fillId="6" borderId="1" xfId="3" applyFont="1" applyFill="1" applyBorder="1" applyAlignment="1" applyProtection="1">
      <alignment vertical="center" wrapText="1"/>
      <protection locked="0"/>
    </xf>
    <xf numFmtId="0" fontId="2" fillId="0" borderId="45" xfId="3" applyFont="1" applyBorder="1" applyAlignment="1">
      <alignment horizontal="left" vertical="center" wrapText="1"/>
    </xf>
    <xf numFmtId="0" fontId="14" fillId="0" borderId="24" xfId="3" applyFont="1" applyBorder="1" applyAlignment="1" applyProtection="1">
      <alignment horizontal="center" vertical="center" wrapText="1"/>
      <protection locked="0"/>
    </xf>
    <xf numFmtId="0" fontId="7" fillId="12" borderId="8" xfId="2" applyFont="1" applyFill="1" applyBorder="1" applyAlignment="1" applyProtection="1">
      <alignment horizontal="center" vertical="center"/>
      <protection locked="0"/>
    </xf>
    <xf numFmtId="9" fontId="16" fillId="12" borderId="0" xfId="10" applyFont="1" applyFill="1" applyAlignment="1" applyProtection="1">
      <alignment horizontal="center" vertical="center"/>
      <protection locked="0"/>
    </xf>
    <xf numFmtId="0" fontId="7" fillId="12" borderId="0" xfId="0" applyFont="1" applyFill="1" applyAlignment="1" applyProtection="1">
      <alignment horizontal="center" vertical="center"/>
      <protection locked="0"/>
    </xf>
    <xf numFmtId="0" fontId="7" fillId="12" borderId="0" xfId="3" applyFont="1" applyFill="1" applyProtection="1">
      <protection locked="0"/>
    </xf>
    <xf numFmtId="0" fontId="7" fillId="12" borderId="0" xfId="0" applyFont="1" applyFill="1" applyProtection="1">
      <protection locked="0"/>
    </xf>
    <xf numFmtId="0" fontId="7" fillId="12" borderId="31" xfId="3" applyFont="1" applyFill="1" applyBorder="1" applyAlignment="1" applyProtection="1">
      <alignment horizontal="left" vertical="center" wrapText="1"/>
      <protection locked="0"/>
    </xf>
    <xf numFmtId="0" fontId="9" fillId="12" borderId="3" xfId="13" applyFont="1" applyFill="1" applyBorder="1" applyAlignment="1">
      <alignment horizontal="center" vertical="center" wrapText="1"/>
    </xf>
    <xf numFmtId="0" fontId="7" fillId="12" borderId="1" xfId="2" applyFont="1" applyFill="1" applyBorder="1" applyAlignment="1">
      <alignment horizontal="center" vertical="center" wrapText="1"/>
    </xf>
    <xf numFmtId="0" fontId="7" fillId="12" borderId="1" xfId="3" applyFont="1" applyFill="1" applyBorder="1" applyAlignment="1">
      <alignment vertical="center" wrapText="1"/>
    </xf>
    <xf numFmtId="0" fontId="7" fillId="12" borderId="1" xfId="0" applyFont="1" applyFill="1" applyBorder="1" applyAlignment="1">
      <alignment horizontal="center" vertical="center" wrapText="1"/>
    </xf>
    <xf numFmtId="0" fontId="7" fillId="12" borderId="14" xfId="2" applyFont="1" applyFill="1" applyBorder="1" applyAlignment="1">
      <alignment horizontal="left" vertical="center" wrapText="1"/>
    </xf>
    <xf numFmtId="0" fontId="7" fillId="12" borderId="17" xfId="3" applyFont="1" applyFill="1" applyBorder="1" applyAlignment="1">
      <alignment horizontal="center" vertical="center" wrapText="1"/>
    </xf>
    <xf numFmtId="0" fontId="0" fillId="12" borderId="37" xfId="2" applyFont="1" applyFill="1" applyBorder="1" applyAlignment="1">
      <alignment horizontal="left" vertical="center" wrapText="1"/>
    </xf>
    <xf numFmtId="0" fontId="3" fillId="12" borderId="40" xfId="2" applyFont="1" applyFill="1" applyBorder="1" applyAlignment="1" applyProtection="1">
      <alignment horizontal="left" vertical="center" wrapText="1"/>
      <protection locked="0"/>
    </xf>
    <xf numFmtId="0" fontId="9" fillId="12" borderId="0" xfId="3" applyFont="1" applyFill="1" applyAlignment="1">
      <alignment horizontal="center" vertical="center"/>
    </xf>
    <xf numFmtId="0" fontId="9" fillId="0" borderId="13" xfId="13" applyFont="1" applyBorder="1" applyAlignment="1" applyProtection="1">
      <alignment horizontal="center" vertical="center" wrapText="1"/>
      <protection locked="0"/>
    </xf>
    <xf numFmtId="0" fontId="7" fillId="0" borderId="13" xfId="13" applyFont="1" applyBorder="1" applyAlignment="1" applyProtection="1">
      <alignment horizontal="center" vertical="center" wrapText="1"/>
      <protection locked="0"/>
    </xf>
    <xf numFmtId="0" fontId="7" fillId="0" borderId="13" xfId="0" applyFont="1" applyBorder="1" applyAlignment="1" applyProtection="1">
      <alignment horizontal="left" vertical="center" wrapText="1"/>
      <protection locked="0"/>
    </xf>
    <xf numFmtId="0" fontId="7" fillId="0" borderId="13" xfId="2" applyFont="1" applyBorder="1" applyAlignment="1" applyProtection="1">
      <alignment horizontal="center" vertical="center" wrapText="1"/>
      <protection locked="0"/>
    </xf>
    <xf numFmtId="0" fontId="36" fillId="0" borderId="1" xfId="0" applyFont="1" applyBorder="1" applyAlignment="1" applyProtection="1">
      <alignment horizontal="center" vertical="center"/>
      <protection locked="0"/>
    </xf>
    <xf numFmtId="0" fontId="14" fillId="0" borderId="17" xfId="3" applyFont="1" applyBorder="1" applyAlignment="1" applyProtection="1">
      <alignment horizontal="left" vertical="center" wrapText="1"/>
      <protection locked="0"/>
    </xf>
    <xf numFmtId="0" fontId="38" fillId="0" borderId="3" xfId="13" applyFont="1" applyBorder="1" applyAlignment="1" applyProtection="1">
      <alignment horizontal="center" vertical="center" wrapText="1"/>
      <protection locked="0"/>
    </xf>
    <xf numFmtId="0" fontId="37" fillId="0" borderId="3" xfId="0" applyFont="1" applyBorder="1" applyAlignment="1" applyProtection="1">
      <alignment horizontal="left" vertical="center" wrapText="1"/>
      <protection locked="0"/>
    </xf>
    <xf numFmtId="0" fontId="2" fillId="4" borderId="1" xfId="0" applyFont="1" applyFill="1" applyBorder="1" applyAlignment="1" applyProtection="1">
      <alignment horizontal="left" vertical="center" wrapText="1"/>
      <protection locked="0"/>
    </xf>
    <xf numFmtId="0" fontId="38" fillId="0" borderId="1" xfId="1" applyFont="1" applyBorder="1" applyAlignment="1" applyProtection="1">
      <alignment horizontal="center" vertical="center" wrapText="1"/>
      <protection locked="0"/>
    </xf>
    <xf numFmtId="0" fontId="7" fillId="8" borderId="17" xfId="3" applyFont="1" applyFill="1" applyBorder="1" applyAlignment="1" applyProtection="1">
      <alignment vertical="center" wrapText="1"/>
      <protection locked="0"/>
    </xf>
    <xf numFmtId="0" fontId="38" fillId="0" borderId="1" xfId="13" applyFont="1" applyBorder="1" applyAlignment="1" applyProtection="1">
      <alignment horizontal="center" vertical="center" wrapText="1"/>
      <protection locked="0"/>
    </xf>
    <xf numFmtId="0" fontId="39" fillId="4" borderId="13" xfId="0" applyFont="1" applyFill="1" applyBorder="1" applyAlignment="1" applyProtection="1">
      <alignment horizontal="left" vertical="center" wrapText="1"/>
      <protection locked="0"/>
    </xf>
    <xf numFmtId="0" fontId="38" fillId="0" borderId="2" xfId="13" applyFont="1" applyBorder="1" applyAlignment="1" applyProtection="1">
      <alignment horizontal="center" vertical="center" wrapText="1"/>
      <protection locked="0"/>
    </xf>
    <xf numFmtId="0" fontId="37" fillId="0" borderId="2" xfId="13" applyFont="1" applyBorder="1" applyAlignment="1" applyProtection="1">
      <alignment horizontal="center" vertical="center" wrapText="1"/>
      <protection locked="0"/>
    </xf>
    <xf numFmtId="0" fontId="37" fillId="0" borderId="2" xfId="0" applyFont="1" applyBorder="1" applyAlignment="1" applyProtection="1">
      <alignment horizontal="left" vertical="center" wrapText="1"/>
      <protection locked="0"/>
    </xf>
    <xf numFmtId="0" fontId="38" fillId="0" borderId="0" xfId="0" applyFont="1" applyAlignment="1" applyProtection="1">
      <alignment horizontal="center" vertical="center" wrapText="1"/>
      <protection locked="0"/>
    </xf>
    <xf numFmtId="0" fontId="37" fillId="0" borderId="0" xfId="0" applyFont="1" applyAlignment="1" applyProtection="1">
      <alignment horizontal="center" vertical="center" wrapText="1"/>
      <protection locked="0"/>
    </xf>
    <xf numFmtId="0" fontId="37" fillId="0" borderId="0" xfId="3" applyFont="1" applyAlignment="1" applyProtection="1">
      <alignment horizontal="left" vertical="center" wrapText="1"/>
      <protection locked="0"/>
    </xf>
    <xf numFmtId="0" fontId="37" fillId="5" borderId="23" xfId="2" applyFont="1" applyFill="1" applyBorder="1" applyAlignment="1" applyProtection="1">
      <alignment horizontal="left" vertical="center"/>
      <protection locked="0"/>
    </xf>
    <xf numFmtId="0" fontId="39" fillId="0" borderId="27" xfId="0" applyFont="1" applyBorder="1" applyAlignment="1" applyProtection="1">
      <alignment horizontal="left"/>
      <protection locked="0"/>
    </xf>
    <xf numFmtId="0" fontId="39" fillId="0" borderId="28" xfId="0" applyFont="1" applyBorder="1" applyAlignment="1" applyProtection="1">
      <alignment horizontal="left"/>
      <protection locked="0"/>
    </xf>
    <xf numFmtId="0" fontId="7" fillId="13" borderId="8" xfId="2" applyFont="1" applyFill="1" applyBorder="1" applyAlignment="1" applyProtection="1">
      <alignment horizontal="center" vertical="center"/>
      <protection locked="0"/>
    </xf>
    <xf numFmtId="0" fontId="38" fillId="13" borderId="1" xfId="1" applyFont="1" applyFill="1" applyBorder="1" applyAlignment="1" applyProtection="1">
      <alignment horizontal="center" vertical="center"/>
      <protection locked="0"/>
    </xf>
    <xf numFmtId="0" fontId="7" fillId="13" borderId="1" xfId="2" applyFont="1" applyFill="1" applyBorder="1" applyAlignment="1" applyProtection="1">
      <alignment horizontal="center" vertical="center" wrapText="1"/>
      <protection locked="0"/>
    </xf>
    <xf numFmtId="0" fontId="37" fillId="13" borderId="1" xfId="1" applyFont="1" applyFill="1" applyBorder="1" applyAlignment="1" applyProtection="1">
      <alignment vertical="center" wrapText="1"/>
      <protection locked="0"/>
    </xf>
    <xf numFmtId="0" fontId="7" fillId="13" borderId="3" xfId="0" applyFont="1" applyFill="1" applyBorder="1" applyAlignment="1" applyProtection="1">
      <alignment horizontal="center" vertical="center" wrapText="1"/>
      <protection locked="0"/>
    </xf>
    <xf numFmtId="0" fontId="7" fillId="13" borderId="3" xfId="2" applyFont="1" applyFill="1" applyBorder="1" applyAlignment="1" applyProtection="1">
      <alignment horizontal="center" vertical="center" wrapText="1"/>
      <protection locked="0"/>
    </xf>
    <xf numFmtId="0" fontId="10" fillId="13" borderId="3" xfId="2" applyFont="1" applyFill="1" applyBorder="1" applyAlignment="1" applyProtection="1">
      <alignment horizontal="center" vertical="center" wrapText="1"/>
      <protection locked="0"/>
    </xf>
    <xf numFmtId="0" fontId="7" fillId="13" borderId="14" xfId="2" applyFont="1" applyFill="1" applyBorder="1" applyAlignment="1" applyProtection="1">
      <alignment horizontal="left" vertical="center" wrapText="1"/>
      <protection locked="0"/>
    </xf>
    <xf numFmtId="0" fontId="7" fillId="13" borderId="17" xfId="3" applyFont="1" applyFill="1" applyBorder="1" applyAlignment="1" applyProtection="1">
      <alignment horizontal="center" vertical="center" wrapText="1"/>
      <protection locked="0"/>
    </xf>
    <xf numFmtId="0" fontId="0" fillId="13" borderId="37" xfId="2" applyFont="1" applyFill="1" applyBorder="1" applyAlignment="1" applyProtection="1">
      <alignment horizontal="left" vertical="center" wrapText="1"/>
      <protection locked="0"/>
    </xf>
    <xf numFmtId="0" fontId="39" fillId="13" borderId="14" xfId="2" applyFont="1" applyFill="1" applyBorder="1" applyAlignment="1" applyProtection="1">
      <alignment horizontal="left" vertical="center" wrapText="1"/>
      <protection locked="0"/>
    </xf>
    <xf numFmtId="0" fontId="7" fillId="13" borderId="31" xfId="3" applyFont="1" applyFill="1" applyBorder="1" applyAlignment="1" applyProtection="1">
      <alignment horizontal="left" vertical="center" wrapText="1"/>
      <protection locked="0"/>
    </xf>
    <xf numFmtId="9" fontId="16" fillId="13" borderId="0" xfId="10" applyFont="1" applyFill="1" applyAlignment="1" applyProtection="1">
      <alignment horizontal="center" vertical="center"/>
      <protection locked="0"/>
    </xf>
    <xf numFmtId="0" fontId="7" fillId="13" borderId="0" xfId="0" applyFont="1" applyFill="1" applyAlignment="1" applyProtection="1">
      <alignment horizontal="center" vertical="center"/>
      <protection locked="0"/>
    </xf>
    <xf numFmtId="0" fontId="7" fillId="13" borderId="0" xfId="3" applyFont="1" applyFill="1" applyProtection="1">
      <protection locked="0"/>
    </xf>
    <xf numFmtId="0" fontId="9" fillId="13" borderId="0" xfId="3" applyFont="1" applyFill="1" applyAlignment="1" applyProtection="1">
      <alignment horizontal="center" vertical="center"/>
      <protection locked="0"/>
    </xf>
    <xf numFmtId="0" fontId="7" fillId="13" borderId="0" xfId="0" applyFont="1" applyFill="1" applyProtection="1">
      <protection locked="0"/>
    </xf>
    <xf numFmtId="0" fontId="37" fillId="13" borderId="14" xfId="1" applyFont="1" applyFill="1" applyBorder="1" applyAlignment="1" applyProtection="1">
      <alignment vertical="center" wrapText="1"/>
      <protection locked="0"/>
    </xf>
    <xf numFmtId="0" fontId="0" fillId="13" borderId="0" xfId="2" applyFont="1" applyFill="1" applyAlignment="1" applyProtection="1">
      <alignment horizontal="left" vertical="center" wrapText="1"/>
      <protection locked="0"/>
    </xf>
    <xf numFmtId="0" fontId="38" fillId="13" borderId="1" xfId="13" applyFont="1" applyFill="1" applyBorder="1" applyAlignment="1" applyProtection="1">
      <alignment horizontal="center" vertical="center"/>
      <protection locked="0"/>
    </xf>
    <xf numFmtId="0" fontId="39" fillId="13" borderId="1" xfId="1" applyFont="1" applyFill="1" applyBorder="1" applyAlignment="1" applyProtection="1">
      <alignment vertical="center" wrapText="1"/>
      <protection locked="0"/>
    </xf>
    <xf numFmtId="0" fontId="7" fillId="13" borderId="50" xfId="2" applyFont="1" applyFill="1" applyBorder="1" applyAlignment="1" applyProtection="1">
      <alignment horizontal="center" vertical="center"/>
      <protection locked="0"/>
    </xf>
    <xf numFmtId="0" fontId="9" fillId="13" borderId="13" xfId="13" applyFont="1" applyFill="1" applyBorder="1" applyAlignment="1" applyProtection="1">
      <alignment horizontal="center" vertical="center" wrapText="1"/>
      <protection locked="0"/>
    </xf>
    <xf numFmtId="0" fontId="7" fillId="13" borderId="13" xfId="13" applyFont="1" applyFill="1" applyBorder="1" applyAlignment="1" applyProtection="1">
      <alignment horizontal="center" vertical="center" wrapText="1"/>
      <protection locked="0"/>
    </xf>
    <xf numFmtId="0" fontId="7" fillId="13" borderId="13" xfId="3" applyFont="1" applyFill="1" applyBorder="1" applyAlignment="1" applyProtection="1">
      <alignment horizontal="left" vertical="center" wrapText="1"/>
      <protection locked="0"/>
    </xf>
    <xf numFmtId="0" fontId="7" fillId="13" borderId="13" xfId="2" applyFont="1" applyFill="1" applyBorder="1" applyAlignment="1" applyProtection="1">
      <alignment horizontal="center" vertical="center" wrapText="1"/>
      <protection locked="0"/>
    </xf>
    <xf numFmtId="0" fontId="30" fillId="14" borderId="1" xfId="0" applyFont="1" applyFill="1" applyBorder="1" applyAlignment="1" applyProtection="1">
      <alignment horizontal="center" vertical="center"/>
      <protection locked="0"/>
    </xf>
    <xf numFmtId="0" fontId="7" fillId="13" borderId="20" xfId="3" applyFont="1" applyFill="1" applyBorder="1" applyAlignment="1" applyProtection="1">
      <alignment horizontal="left" vertical="center" wrapText="1"/>
      <protection locked="0"/>
    </xf>
    <xf numFmtId="0" fontId="7" fillId="13" borderId="17" xfId="3" applyFont="1" applyFill="1" applyBorder="1" applyAlignment="1" applyProtection="1">
      <alignment horizontal="left" vertical="center" wrapText="1"/>
      <protection locked="0"/>
    </xf>
    <xf numFmtId="0" fontId="38" fillId="13" borderId="1" xfId="13" applyFont="1" applyFill="1" applyBorder="1" applyAlignment="1" applyProtection="1">
      <alignment horizontal="center" vertical="center" wrapText="1"/>
      <protection locked="0"/>
    </xf>
    <xf numFmtId="0" fontId="37" fillId="13" borderId="1" xfId="2" applyFont="1" applyFill="1" applyBorder="1" applyAlignment="1" applyProtection="1">
      <alignment horizontal="center" vertical="center"/>
      <protection locked="0"/>
    </xf>
    <xf numFmtId="0" fontId="37" fillId="13" borderId="1" xfId="0" applyFont="1" applyFill="1" applyBorder="1" applyAlignment="1" applyProtection="1">
      <alignment horizontal="center" vertical="center" wrapText="1"/>
      <protection locked="0"/>
    </xf>
    <xf numFmtId="0" fontId="39" fillId="13" borderId="1" xfId="3" applyFont="1" applyFill="1" applyBorder="1" applyAlignment="1" applyProtection="1">
      <alignment horizontal="left" vertical="center" wrapText="1"/>
      <protection locked="0"/>
    </xf>
    <xf numFmtId="0" fontId="37" fillId="13" borderId="3" xfId="2" applyFont="1" applyFill="1" applyBorder="1" applyAlignment="1" applyProtection="1">
      <alignment horizontal="center" vertical="center" wrapText="1"/>
      <protection locked="0"/>
    </xf>
    <xf numFmtId="0" fontId="37" fillId="13" borderId="1" xfId="2" applyFont="1" applyFill="1" applyBorder="1" applyAlignment="1" applyProtection="1">
      <alignment horizontal="left" vertical="center" wrapText="1"/>
      <protection locked="0"/>
    </xf>
    <xf numFmtId="0" fontId="40" fillId="13" borderId="1" xfId="0" applyFont="1" applyFill="1" applyBorder="1" applyAlignment="1" applyProtection="1">
      <alignment horizontal="center" vertical="center" wrapText="1"/>
      <protection locked="0"/>
    </xf>
    <xf numFmtId="0" fontId="40" fillId="13" borderId="1" xfId="2" applyFont="1" applyFill="1" applyBorder="1" applyAlignment="1" applyProtection="1">
      <alignment horizontal="center" vertical="center" wrapText="1"/>
      <protection locked="0"/>
    </xf>
    <xf numFmtId="0" fontId="40" fillId="13" borderId="1" xfId="3" applyFont="1" applyFill="1" applyBorder="1" applyAlignment="1" applyProtection="1">
      <alignment horizontal="center" vertical="center"/>
      <protection locked="0"/>
    </xf>
    <xf numFmtId="0" fontId="40" fillId="13" borderId="1" xfId="3" applyFont="1" applyFill="1" applyBorder="1" applyAlignment="1" applyProtection="1">
      <alignment horizontal="left" vertical="center" wrapText="1"/>
      <protection locked="0"/>
    </xf>
    <xf numFmtId="0" fontId="37" fillId="13" borderId="42" xfId="3" applyFont="1" applyFill="1" applyBorder="1" applyAlignment="1" applyProtection="1">
      <alignment horizontal="left" vertical="center" wrapText="1"/>
      <protection locked="0"/>
    </xf>
    <xf numFmtId="0" fontId="37" fillId="13" borderId="17" xfId="3" applyFont="1" applyFill="1" applyBorder="1" applyAlignment="1" applyProtection="1">
      <alignment horizontal="left" vertical="center" wrapText="1"/>
      <protection locked="0"/>
    </xf>
    <xf numFmtId="0" fontId="37" fillId="13" borderId="49" xfId="3" applyFont="1" applyFill="1" applyBorder="1" applyAlignment="1" applyProtection="1">
      <alignment horizontal="left" vertical="center" wrapText="1"/>
      <protection locked="0"/>
    </xf>
    <xf numFmtId="0" fontId="37" fillId="13" borderId="31" xfId="3" applyFont="1" applyFill="1" applyBorder="1" applyAlignment="1" applyProtection="1">
      <alignment horizontal="left" vertical="center" wrapText="1"/>
      <protection locked="0"/>
    </xf>
    <xf numFmtId="9" fontId="37" fillId="13" borderId="0" xfId="20" applyFont="1" applyFill="1" applyAlignment="1" applyProtection="1">
      <alignment horizontal="center" vertical="center"/>
      <protection locked="0"/>
    </xf>
    <xf numFmtId="0" fontId="37" fillId="13" borderId="0" xfId="3" applyFont="1" applyFill="1" applyProtection="1">
      <protection locked="0"/>
    </xf>
    <xf numFmtId="0" fontId="37" fillId="13" borderId="0" xfId="0" applyFont="1" applyFill="1" applyAlignment="1" applyProtection="1">
      <alignment horizontal="center" vertical="center"/>
      <protection locked="0"/>
    </xf>
    <xf numFmtId="0" fontId="7" fillId="13" borderId="0" xfId="3" applyFont="1" applyFill="1" applyAlignment="1" applyProtection="1">
      <alignment vertical="center" wrapText="1"/>
      <protection locked="0"/>
    </xf>
    <xf numFmtId="0" fontId="37" fillId="13" borderId="0" xfId="3" applyFont="1" applyFill="1" applyAlignment="1" applyProtection="1">
      <alignment horizontal="left" vertical="center" wrapText="1"/>
      <protection locked="0"/>
    </xf>
    <xf numFmtId="0" fontId="37" fillId="13" borderId="36" xfId="3" applyFont="1" applyFill="1" applyBorder="1" applyAlignment="1" applyProtection="1">
      <alignment horizontal="left" vertical="center" wrapText="1"/>
      <protection locked="0"/>
    </xf>
    <xf numFmtId="0" fontId="37" fillId="13" borderId="1" xfId="3" applyFont="1" applyFill="1" applyBorder="1" applyAlignment="1" applyProtection="1">
      <alignment vertical="center" wrapText="1"/>
      <protection locked="0"/>
    </xf>
    <xf numFmtId="0" fontId="37" fillId="13" borderId="7" xfId="2" applyFont="1" applyFill="1" applyBorder="1" applyAlignment="1" applyProtection="1">
      <alignment horizontal="center" vertical="center"/>
      <protection locked="0"/>
    </xf>
    <xf numFmtId="0" fontId="38" fillId="13" borderId="1" xfId="1" applyFont="1" applyFill="1" applyBorder="1" applyAlignment="1" applyProtection="1">
      <alignment horizontal="center" vertical="center" wrapText="1"/>
      <protection locked="0"/>
    </xf>
    <xf numFmtId="0" fontId="37" fillId="13" borderId="3" xfId="0" applyFont="1" applyFill="1" applyBorder="1" applyAlignment="1" applyProtection="1">
      <alignment horizontal="center" vertical="center" wrapText="1"/>
      <protection locked="0"/>
    </xf>
    <xf numFmtId="0" fontId="37" fillId="13" borderId="1" xfId="3" applyFont="1" applyFill="1" applyBorder="1" applyAlignment="1" applyProtection="1">
      <alignment horizontal="left" vertical="center" wrapText="1"/>
      <protection locked="0"/>
    </xf>
    <xf numFmtId="0" fontId="37" fillId="13" borderId="1" xfId="3" applyFont="1" applyFill="1" applyBorder="1" applyAlignment="1" applyProtection="1">
      <alignment horizontal="center" vertical="center" wrapText="1"/>
      <protection locked="0"/>
    </xf>
    <xf numFmtId="0" fontId="40" fillId="13" borderId="14" xfId="3" applyFont="1" applyFill="1" applyBorder="1" applyAlignment="1" applyProtection="1">
      <alignment horizontal="left" vertical="center" wrapText="1"/>
      <protection locked="0"/>
    </xf>
    <xf numFmtId="0" fontId="37" fillId="13" borderId="14" xfId="3" applyFont="1" applyFill="1" applyBorder="1" applyAlignment="1" applyProtection="1">
      <alignment horizontal="left" vertical="center" wrapText="1"/>
      <protection locked="0"/>
    </xf>
    <xf numFmtId="0" fontId="7" fillId="13" borderId="0" xfId="0" applyFont="1" applyFill="1" applyAlignment="1" applyProtection="1">
      <alignment vertical="center" wrapText="1"/>
      <protection locked="0"/>
    </xf>
    <xf numFmtId="0" fontId="1" fillId="4" borderId="1" xfId="0" applyFont="1" applyFill="1" applyBorder="1" applyAlignment="1" applyProtection="1">
      <alignment horizontal="left" vertical="center" wrapText="1"/>
      <protection locked="0"/>
    </xf>
    <xf numFmtId="0" fontId="7" fillId="12" borderId="1" xfId="3" applyFont="1" applyFill="1" applyBorder="1" applyAlignment="1" applyProtection="1">
      <alignment horizontal="left" vertical="center" wrapText="1"/>
      <protection locked="0"/>
    </xf>
    <xf numFmtId="164" fontId="16" fillId="0" borderId="0" xfId="0" applyNumberFormat="1" applyFont="1" applyAlignment="1">
      <alignment horizontal="center" vertical="center"/>
    </xf>
    <xf numFmtId="164" fontId="16" fillId="0" borderId="0" xfId="0" applyNumberFormat="1" applyFont="1" applyAlignment="1" applyProtection="1">
      <alignment horizontal="center" vertical="center"/>
      <protection locked="0"/>
    </xf>
    <xf numFmtId="164" fontId="29" fillId="0" borderId="0" xfId="0" applyNumberFormat="1" applyFont="1" applyAlignment="1">
      <alignment horizontal="center" vertical="center"/>
    </xf>
    <xf numFmtId="164" fontId="34" fillId="0" borderId="0" xfId="0" applyNumberFormat="1" applyFont="1" applyAlignment="1">
      <alignment horizontal="center" vertical="center"/>
    </xf>
    <xf numFmtId="164" fontId="16" fillId="0" borderId="0" xfId="0" applyNumberFormat="1" applyFont="1" applyAlignment="1">
      <alignment horizontal="center" vertical="center" wrapText="1"/>
    </xf>
    <xf numFmtId="164" fontId="16" fillId="12" borderId="0" xfId="0" applyNumberFormat="1" applyFont="1" applyFill="1" applyAlignment="1">
      <alignment horizontal="center" vertical="center"/>
    </xf>
    <xf numFmtId="164" fontId="16" fillId="13" borderId="0" xfId="0" applyNumberFormat="1" applyFont="1" applyFill="1" applyAlignment="1" applyProtection="1">
      <alignment horizontal="center" vertical="center"/>
      <protection locked="0"/>
    </xf>
    <xf numFmtId="164" fontId="37" fillId="13" borderId="0" xfId="0" applyNumberFormat="1" applyFont="1" applyFill="1" applyAlignment="1" applyProtection="1">
      <alignment horizontal="center" vertical="center"/>
      <protection locked="0"/>
    </xf>
    <xf numFmtId="164" fontId="29" fillId="0" borderId="0" xfId="0" applyNumberFormat="1" applyFont="1" applyAlignment="1" applyProtection="1">
      <alignment horizontal="center" vertical="center" wrapText="1"/>
      <protection locked="0"/>
    </xf>
    <xf numFmtId="164" fontId="29" fillId="0" borderId="0" xfId="0" applyNumberFormat="1" applyFont="1" applyAlignment="1">
      <alignment horizontal="center" vertical="center" wrapText="1"/>
    </xf>
    <xf numFmtId="164" fontId="16" fillId="0" borderId="0" xfId="0" applyNumberFormat="1" applyFont="1" applyAlignment="1" applyProtection="1">
      <alignment horizontal="center" vertical="center" wrapText="1"/>
      <protection locked="0"/>
    </xf>
    <xf numFmtId="164" fontId="16" fillId="0" borderId="0" xfId="0" applyNumberFormat="1" applyFont="1" applyAlignment="1">
      <alignment horizontal="right" vertical="center"/>
    </xf>
    <xf numFmtId="164" fontId="16" fillId="0" borderId="0" xfId="0" applyNumberFormat="1" applyFont="1" applyAlignment="1" applyProtection="1">
      <alignment horizontal="right" vertical="center"/>
      <protection locked="0"/>
    </xf>
    <xf numFmtId="0" fontId="12" fillId="10" borderId="1" xfId="3" applyFont="1" applyFill="1" applyBorder="1" applyAlignment="1">
      <alignment horizontal="center" vertical="center" wrapText="1"/>
    </xf>
    <xf numFmtId="0" fontId="0" fillId="0" borderId="3" xfId="0" applyBorder="1"/>
    <xf numFmtId="0" fontId="7" fillId="5" borderId="23" xfId="2" applyFont="1" applyFill="1" applyBorder="1" applyAlignment="1">
      <alignment horizontal="center" vertical="center"/>
    </xf>
    <xf numFmtId="0" fontId="0" fillId="0" borderId="27" xfId="0" applyBorder="1"/>
    <xf numFmtId="0" fontId="0" fillId="0" borderId="28" xfId="0" applyBorder="1"/>
    <xf numFmtId="0" fontId="7" fillId="2" borderId="22" xfId="13" applyFont="1" applyFill="1" applyBorder="1" applyAlignment="1">
      <alignment horizontal="center" vertical="center" wrapText="1"/>
    </xf>
    <xf numFmtId="0" fontId="9" fillId="0" borderId="0" xfId="0" applyFont="1" applyProtection="1">
      <protection locked="0"/>
    </xf>
    <xf numFmtId="0" fontId="7" fillId="0" borderId="0" xfId="0" applyFont="1" applyAlignment="1" applyProtection="1">
      <alignment horizontal="center"/>
      <protection locked="0"/>
    </xf>
    <xf numFmtId="0" fontId="7" fillId="0" borderId="0" xfId="0" applyFont="1" applyAlignment="1" applyProtection="1">
      <alignment wrapText="1"/>
      <protection locked="0"/>
    </xf>
    <xf numFmtId="0" fontId="7" fillId="0" borderId="0" xfId="0" applyFont="1" applyProtection="1">
      <protection locked="0"/>
    </xf>
    <xf numFmtId="0" fontId="7" fillId="3" borderId="43" xfId="13" applyFont="1" applyFill="1" applyBorder="1" applyAlignment="1">
      <alignment horizontal="center" vertical="center" wrapText="1"/>
    </xf>
    <xf numFmtId="0" fontId="0" fillId="0" borderId="44" xfId="0" applyBorder="1"/>
    <xf numFmtId="0" fontId="9" fillId="3" borderId="23" xfId="2" applyFont="1" applyFill="1" applyBorder="1" applyAlignment="1">
      <alignment horizontal="center" vertical="center" wrapText="1"/>
    </xf>
    <xf numFmtId="0" fontId="0" fillId="0" borderId="25" xfId="0" applyBorder="1"/>
    <xf numFmtId="0" fontId="21" fillId="8" borderId="31" xfId="3" applyFont="1" applyFill="1" applyBorder="1" applyAlignment="1" applyProtection="1">
      <alignment horizontal="center" vertical="center" wrapText="1"/>
      <protection locked="0"/>
    </xf>
    <xf numFmtId="0" fontId="0" fillId="0" borderId="24" xfId="0" applyBorder="1" applyProtection="1">
      <protection locked="0"/>
    </xf>
    <xf numFmtId="0" fontId="0" fillId="0" borderId="38" xfId="0" applyBorder="1" applyProtection="1">
      <protection locked="0"/>
    </xf>
  </cellXfs>
  <cellStyles count="21">
    <cellStyle name="Check Cell 2" xfId="17"/>
    <cellStyle name="Normal" xfId="0" builtinId="0"/>
    <cellStyle name="Normal 2" xfId="1"/>
    <cellStyle name="Normal 2 2" xfId="4"/>
    <cellStyle name="Normal 2 2 2" xfId="8"/>
    <cellStyle name="Normal 2 2 3" xfId="13"/>
    <cellStyle name="Normal 2 2 3 2" xfId="14"/>
    <cellStyle name="Normal 2 3" xfId="7"/>
    <cellStyle name="Normal 2 4" xfId="12"/>
    <cellStyle name="Normal 3" xfId="3"/>
    <cellStyle name="Normal 3 2" xfId="6"/>
    <cellStyle name="Normal 4" xfId="5"/>
    <cellStyle name="Normal 4 2" xfId="9"/>
    <cellStyle name="Normal 4 2 2" xfId="11"/>
    <cellStyle name="Normal 4 2 2 2" xfId="15"/>
    <cellStyle name="Normal 4 2 2 2 2" xfId="18"/>
    <cellStyle name="Normal 4 2 3" xfId="16"/>
    <cellStyle name="Normal 4 2 3 2" xfId="19"/>
    <cellStyle name="Normal 5" xfId="2"/>
    <cellStyle name="Percent" xfId="10" builtinId="5"/>
    <cellStyle name="Percent 2" xfId="20"/>
  </cellStyles>
  <dxfs count="2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28916</xdr:rowOff>
    </xdr:from>
    <xdr:ext cx="935182" cy="411480"/>
    <xdr:pic>
      <xdr:nvPicPr>
        <xdr:cNvPr id="2" name="Picture 4"/>
        <xdr:cNvPicPr>
          <a:picLocks noChangeAspect="1"/>
        </xdr:cNvPicPr>
      </xdr:nvPicPr>
      <xdr:blipFill>
        <a:blip xmlns:r="http://schemas.openxmlformats.org/officeDocument/2006/relationships" r:embed="rId1" cstate="print"/>
        <a:srcRect t="26785" b="35417"/>
        <a:stretch>
          <a:fillRect/>
        </a:stretch>
      </xdr:blipFill>
      <xdr:spPr bwMode="auto">
        <a:xfrm>
          <a:off x="0" y="28916"/>
          <a:ext cx="935182" cy="411480"/>
        </a:xfrm>
        <a:prstGeom prst="rect">
          <a:avLst/>
        </a:prstGeom>
        <a:noFill/>
        <a:ln>
          <a:noFill/>
          <a:prstDash val="soli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nfao.sharepoint.com/Users/User/Documents/Lavoro/FAO/BANGLADESH/Copy%20of%20GeoPoll_FAO_Bangladesh_HH_R4_V13cF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vey"/>
      <sheetName val="New Durations"/>
      <sheetName val="Crop list"/>
      <sheetName val="Additional information"/>
      <sheetName val="Admin 2 info"/>
    </sheetNames>
    <sheetDataSet>
      <sheetData sheetId="0"/>
      <sheetData sheetId="1"/>
      <sheetData sheetId="2"/>
      <sheetData sheetId="3">
        <row r="17">
          <cell r="D17">
            <v>0.81</v>
          </cell>
        </row>
        <row r="18">
          <cell r="D18">
            <v>0.81</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C235"/>
  <sheetViews>
    <sheetView tabSelected="1" zoomScaleNormal="100" workbookViewId="0">
      <pane xSplit="4" ySplit="3" topLeftCell="E4" activePane="bottomRight" state="frozen"/>
      <selection pane="topRight" activeCell="E1" sqref="E1"/>
      <selection pane="bottomLeft" activeCell="A4" sqref="A4"/>
      <selection pane="bottomRight" activeCell="B5" sqref="B5"/>
    </sheetView>
  </sheetViews>
  <sheetFormatPr defaultColWidth="8.7265625" defaultRowHeight="15.5" outlineLevelCol="1"/>
  <cols>
    <col min="1" max="1" width="7.453125" style="116" hidden="1" customWidth="1"/>
    <col min="2" max="2" width="26" style="198" customWidth="1"/>
    <col min="3" max="3" width="36.7265625" style="197" hidden="1" customWidth="1"/>
    <col min="4" max="4" width="72.7265625" style="196" customWidth="1"/>
    <col min="5" max="5" width="9.7265625" style="116" hidden="1" customWidth="1"/>
    <col min="6" max="6" width="15.7265625" style="116" customWidth="1"/>
    <col min="7" max="7" width="12.26953125" style="116" hidden="1" customWidth="1"/>
    <col min="8" max="8" width="41" style="116" hidden="1" customWidth="1"/>
    <col min="9" max="9" width="33" style="116" hidden="1" customWidth="1"/>
    <col min="10" max="10" width="41.7265625" style="116" hidden="1" customWidth="1"/>
    <col min="11" max="11" width="33.1796875" style="116" hidden="1" customWidth="1"/>
    <col min="12" max="12" width="47.26953125" style="116" customWidth="1"/>
    <col min="13" max="13" width="22.26953125" style="116" customWidth="1"/>
    <col min="14" max="14" width="40.7265625" style="116" customWidth="1"/>
    <col min="15" max="15" width="15" style="285" hidden="1" customWidth="1"/>
    <col min="16" max="16" width="8.7265625" style="130" hidden="1" customWidth="1"/>
    <col min="17" max="17" width="8.7265625" style="116" hidden="1" customWidth="1"/>
    <col min="18" max="18" width="20.7265625" style="167" hidden="1" customWidth="1"/>
    <col min="19" max="19" width="8.7265625" style="116" hidden="1" customWidth="1" outlineLevel="1"/>
    <col min="20" max="20" width="8.7265625" style="116" hidden="1" customWidth="1" collapsed="1"/>
    <col min="21" max="21" width="8.7265625" style="116" hidden="1" customWidth="1"/>
    <col min="22" max="22" width="15.26953125" style="284" hidden="1" customWidth="1"/>
    <col min="23" max="23" width="11.453125" style="284" customWidth="1"/>
    <col min="24" max="24" width="10.7265625" style="116" hidden="1" customWidth="1" outlineLevel="1"/>
    <col min="25" max="25" width="8.7265625" style="116" customWidth="1" collapsed="1"/>
    <col min="26" max="26" width="8.7265625" style="116" customWidth="1"/>
    <col min="27" max="16384" width="8.7265625" style="116"/>
  </cols>
  <sheetData>
    <row r="1" spans="1:24" ht="18.75" customHeight="1" thickBot="1">
      <c r="A1" s="514" t="s">
        <v>0</v>
      </c>
      <c r="B1" s="515"/>
      <c r="C1" s="516"/>
      <c r="D1" s="517"/>
      <c r="E1" s="518"/>
      <c r="F1" s="518"/>
      <c r="G1" s="518"/>
      <c r="H1" s="518"/>
      <c r="I1" s="518"/>
      <c r="J1" s="518"/>
      <c r="K1" s="518"/>
      <c r="L1" s="518"/>
      <c r="M1" s="518"/>
      <c r="N1" s="518"/>
      <c r="O1" s="303"/>
      <c r="P1" s="109"/>
      <c r="R1" s="109"/>
      <c r="V1" s="242"/>
      <c r="W1" s="242"/>
    </row>
    <row r="2" spans="1:24" ht="15" customHeight="1" thickBot="1">
      <c r="A2" s="519" t="s">
        <v>1</v>
      </c>
      <c r="B2" s="520"/>
      <c r="C2" s="520"/>
      <c r="D2" s="520"/>
      <c r="E2" s="520"/>
      <c r="F2" s="520"/>
      <c r="G2" s="520"/>
      <c r="H2" s="520"/>
      <c r="I2" s="520"/>
      <c r="J2" s="520"/>
      <c r="K2" s="520"/>
      <c r="L2" s="520"/>
      <c r="M2" s="520"/>
      <c r="N2" s="521" t="s">
        <v>2</v>
      </c>
      <c r="O2" s="303"/>
      <c r="P2" s="109"/>
      <c r="V2" s="242"/>
      <c r="W2" s="242"/>
    </row>
    <row r="3" spans="1:24" s="198" customFormat="1" ht="61.5" customHeight="1" thickBot="1">
      <c r="A3" s="195" t="s">
        <v>3</v>
      </c>
      <c r="B3" s="194" t="s">
        <v>4</v>
      </c>
      <c r="C3" s="192" t="s">
        <v>5</v>
      </c>
      <c r="D3" s="194" t="s">
        <v>6</v>
      </c>
      <c r="E3" s="193" t="s">
        <v>7</v>
      </c>
      <c r="F3" s="194" t="s">
        <v>8</v>
      </c>
      <c r="G3" s="193" t="s">
        <v>9</v>
      </c>
      <c r="H3" s="192" t="s">
        <v>10</v>
      </c>
      <c r="I3" s="192" t="s">
        <v>11</v>
      </c>
      <c r="J3" s="191" t="s">
        <v>12</v>
      </c>
      <c r="K3" s="191" t="s">
        <v>13</v>
      </c>
      <c r="L3" s="190" t="s">
        <v>14</v>
      </c>
      <c r="M3" s="190" t="s">
        <v>15</v>
      </c>
      <c r="N3" s="522"/>
      <c r="O3" s="240" t="s">
        <v>16</v>
      </c>
      <c r="P3" s="217"/>
      <c r="R3" s="304" t="s">
        <v>17</v>
      </c>
      <c r="V3" s="240" t="s">
        <v>18</v>
      </c>
      <c r="W3" s="241" t="s">
        <v>19</v>
      </c>
      <c r="X3" s="241" t="s">
        <v>20</v>
      </c>
    </row>
    <row r="4" spans="1:24" ht="18" customHeight="1" thickBot="1">
      <c r="A4" s="511" t="s">
        <v>21</v>
      </c>
      <c r="B4" s="512"/>
      <c r="C4" s="512"/>
      <c r="D4" s="512"/>
      <c r="E4" s="512"/>
      <c r="F4" s="512"/>
      <c r="G4" s="512"/>
      <c r="H4" s="512"/>
      <c r="I4" s="512"/>
      <c r="J4" s="512"/>
      <c r="K4" s="512"/>
      <c r="L4" s="512"/>
      <c r="M4" s="512"/>
      <c r="N4" s="513"/>
      <c r="O4" s="303"/>
      <c r="P4" s="109"/>
      <c r="R4" s="167" t="s">
        <v>22</v>
      </c>
      <c r="V4" s="242"/>
      <c r="W4" s="496" t="str">
        <f>IF(V4="","",V4*T4)</f>
        <v/>
      </c>
      <c r="X4" s="109" t="str">
        <f t="shared" ref="X4:X14" si="0">IF(R4="yes",W4,"")</f>
        <v/>
      </c>
    </row>
    <row r="5" spans="1:24" ht="26.25" customHeight="1">
      <c r="A5" s="73" t="s">
        <v>23</v>
      </c>
      <c r="B5" s="204" t="s">
        <v>24</v>
      </c>
      <c r="C5" s="213"/>
      <c r="D5" s="113" t="s">
        <v>24</v>
      </c>
      <c r="E5" s="112">
        <f t="shared" ref="E5:E20" si="1">LEN(D5)</f>
        <v>5</v>
      </c>
      <c r="F5" s="112" t="s">
        <v>25</v>
      </c>
      <c r="G5" s="112" t="s">
        <v>23</v>
      </c>
      <c r="H5" s="112" t="s">
        <v>23</v>
      </c>
      <c r="I5" s="112" t="s">
        <v>26</v>
      </c>
      <c r="J5" s="111" t="s">
        <v>27</v>
      </c>
      <c r="K5" s="189" t="s">
        <v>23</v>
      </c>
      <c r="L5" s="189" t="s">
        <v>23</v>
      </c>
      <c r="M5" s="55"/>
      <c r="N5" s="1"/>
      <c r="O5" s="303"/>
      <c r="P5" s="109"/>
      <c r="R5" s="167" t="s">
        <v>22</v>
      </c>
      <c r="V5" s="497">
        <v>0</v>
      </c>
      <c r="W5" s="496">
        <f t="shared" ref="W5:W14" si="2">IF(V5="","",V5*O5)</f>
        <v>0</v>
      </c>
      <c r="X5" s="109" t="str">
        <f t="shared" si="0"/>
        <v/>
      </c>
    </row>
    <row r="6" spans="1:24">
      <c r="A6" s="73" t="s">
        <v>23</v>
      </c>
      <c r="B6" s="162" t="s">
        <v>28</v>
      </c>
      <c r="C6" s="114" t="s">
        <v>28</v>
      </c>
      <c r="D6" s="135" t="s">
        <v>29</v>
      </c>
      <c r="E6" s="112">
        <f t="shared" si="1"/>
        <v>48</v>
      </c>
      <c r="F6" s="112" t="s">
        <v>25</v>
      </c>
      <c r="G6" s="112" t="s">
        <v>23</v>
      </c>
      <c r="H6" s="112" t="s">
        <v>23</v>
      </c>
      <c r="I6" s="112" t="s">
        <v>26</v>
      </c>
      <c r="J6" s="111" t="s">
        <v>30</v>
      </c>
      <c r="K6" s="189" t="s">
        <v>23</v>
      </c>
      <c r="L6" s="189" t="s">
        <v>23</v>
      </c>
      <c r="M6" s="55"/>
      <c r="N6" s="28"/>
      <c r="O6" s="303"/>
      <c r="P6" s="109"/>
      <c r="R6" s="167" t="s">
        <v>31</v>
      </c>
      <c r="V6" s="497">
        <v>0</v>
      </c>
      <c r="W6" s="496">
        <f t="shared" si="2"/>
        <v>0</v>
      </c>
      <c r="X6" s="109">
        <f t="shared" si="0"/>
        <v>0</v>
      </c>
    </row>
    <row r="7" spans="1:24" ht="126" customHeight="1">
      <c r="A7" s="24" t="s">
        <v>23</v>
      </c>
      <c r="B7" s="154" t="s">
        <v>32</v>
      </c>
      <c r="C7" s="114" t="s">
        <v>32</v>
      </c>
      <c r="D7" s="135" t="s">
        <v>33</v>
      </c>
      <c r="E7" s="120">
        <f t="shared" si="1"/>
        <v>146</v>
      </c>
      <c r="F7" s="129" t="s">
        <v>34</v>
      </c>
      <c r="G7" s="120" t="s">
        <v>23</v>
      </c>
      <c r="H7" s="120" t="s">
        <v>23</v>
      </c>
      <c r="I7" s="120" t="s">
        <v>35</v>
      </c>
      <c r="J7" s="119" t="s">
        <v>36</v>
      </c>
      <c r="K7" s="189" t="s">
        <v>23</v>
      </c>
      <c r="L7" s="178" t="s">
        <v>23</v>
      </c>
      <c r="M7" s="56"/>
      <c r="N7" s="2"/>
      <c r="O7" s="303"/>
      <c r="P7" s="109"/>
      <c r="R7" s="167" t="s">
        <v>22</v>
      </c>
      <c r="V7" s="497">
        <v>14.69530773162842</v>
      </c>
      <c r="W7" s="496">
        <f t="shared" si="2"/>
        <v>0</v>
      </c>
      <c r="X7" s="109" t="str">
        <f t="shared" si="0"/>
        <v/>
      </c>
    </row>
    <row r="8" spans="1:24" ht="37.5" customHeight="1">
      <c r="A8" s="24" t="s">
        <v>23</v>
      </c>
      <c r="B8" s="154" t="s">
        <v>37</v>
      </c>
      <c r="C8" s="114" t="s">
        <v>38</v>
      </c>
      <c r="D8" s="188" t="s">
        <v>39</v>
      </c>
      <c r="E8" s="120">
        <f t="shared" si="1"/>
        <v>29</v>
      </c>
      <c r="F8" s="129" t="s">
        <v>23</v>
      </c>
      <c r="G8" s="129" t="s">
        <v>23</v>
      </c>
      <c r="H8" s="129" t="s">
        <v>23</v>
      </c>
      <c r="I8" s="129" t="s">
        <v>23</v>
      </c>
      <c r="J8" s="187" t="s">
        <v>40</v>
      </c>
      <c r="K8" s="189" t="s">
        <v>23</v>
      </c>
      <c r="L8" s="186" t="s">
        <v>23</v>
      </c>
      <c r="M8" s="57"/>
      <c r="N8" s="3"/>
      <c r="O8" s="303"/>
      <c r="P8" s="109"/>
      <c r="R8" s="167" t="s">
        <v>22</v>
      </c>
      <c r="V8" s="497">
        <v>0</v>
      </c>
      <c r="W8" s="496">
        <f t="shared" si="2"/>
        <v>0</v>
      </c>
      <c r="X8" s="109" t="str">
        <f t="shared" si="0"/>
        <v/>
      </c>
    </row>
    <row r="9" spans="1:24" ht="37.5" customHeight="1">
      <c r="A9" s="24" t="s">
        <v>23</v>
      </c>
      <c r="B9" s="154" t="s">
        <v>41</v>
      </c>
      <c r="C9" s="114" t="s">
        <v>42</v>
      </c>
      <c r="D9" s="188" t="s">
        <v>43</v>
      </c>
      <c r="E9" s="120">
        <f t="shared" si="1"/>
        <v>31</v>
      </c>
      <c r="F9" s="129" t="s">
        <v>23</v>
      </c>
      <c r="G9" s="129" t="s">
        <v>23</v>
      </c>
      <c r="H9" s="129" t="s">
        <v>23</v>
      </c>
      <c r="I9" s="129" t="s">
        <v>23</v>
      </c>
      <c r="J9" s="187" t="s">
        <v>44</v>
      </c>
      <c r="K9" s="189" t="s">
        <v>23</v>
      </c>
      <c r="L9" s="186" t="s">
        <v>23</v>
      </c>
      <c r="M9" s="57"/>
      <c r="N9" s="3"/>
      <c r="O9" s="303"/>
      <c r="P9" s="109"/>
      <c r="R9" s="167" t="s">
        <v>22</v>
      </c>
      <c r="V9" s="497">
        <v>0</v>
      </c>
      <c r="W9" s="496">
        <f t="shared" si="2"/>
        <v>0</v>
      </c>
      <c r="X9" s="109" t="str">
        <f t="shared" si="0"/>
        <v/>
      </c>
    </row>
    <row r="10" spans="1:24" ht="37.5" customHeight="1">
      <c r="A10" s="24" t="s">
        <v>23</v>
      </c>
      <c r="B10" s="154" t="s">
        <v>45</v>
      </c>
      <c r="C10" s="114" t="s">
        <v>46</v>
      </c>
      <c r="D10" s="188" t="s">
        <v>47</v>
      </c>
      <c r="E10" s="120">
        <f t="shared" si="1"/>
        <v>34</v>
      </c>
      <c r="F10" s="129" t="s">
        <v>23</v>
      </c>
      <c r="G10" s="129" t="s">
        <v>23</v>
      </c>
      <c r="H10" s="129" t="s">
        <v>23</v>
      </c>
      <c r="I10" s="129" t="s">
        <v>23</v>
      </c>
      <c r="J10" s="187" t="s">
        <v>48</v>
      </c>
      <c r="K10" s="189" t="s">
        <v>23</v>
      </c>
      <c r="L10" s="186" t="s">
        <v>23</v>
      </c>
      <c r="M10" s="57"/>
      <c r="N10" s="3"/>
      <c r="O10" s="303"/>
      <c r="P10" s="109"/>
      <c r="R10" s="167" t="s">
        <v>22</v>
      </c>
      <c r="V10" s="497">
        <v>0</v>
      </c>
      <c r="W10" s="496">
        <f t="shared" si="2"/>
        <v>0</v>
      </c>
      <c r="X10" s="109" t="str">
        <f t="shared" si="0"/>
        <v/>
      </c>
    </row>
    <row r="11" spans="1:24" ht="37.5" customHeight="1">
      <c r="A11" s="24" t="s">
        <v>23</v>
      </c>
      <c r="B11" s="154" t="s">
        <v>49</v>
      </c>
      <c r="C11" s="114" t="s">
        <v>50</v>
      </c>
      <c r="D11" s="188" t="s">
        <v>51</v>
      </c>
      <c r="E11" s="120">
        <f t="shared" si="1"/>
        <v>41</v>
      </c>
      <c r="F11" s="129" t="s">
        <v>23</v>
      </c>
      <c r="G11" s="129" t="s">
        <v>23</v>
      </c>
      <c r="H11" s="129" t="s">
        <v>23</v>
      </c>
      <c r="I11" s="129" t="s">
        <v>23</v>
      </c>
      <c r="J11" s="187" t="s">
        <v>52</v>
      </c>
      <c r="K11" s="189" t="s">
        <v>23</v>
      </c>
      <c r="L11" s="186" t="s">
        <v>23</v>
      </c>
      <c r="M11" s="57"/>
      <c r="N11" s="3"/>
      <c r="O11" s="303"/>
      <c r="P11" s="109"/>
      <c r="R11" s="167" t="s">
        <v>22</v>
      </c>
      <c r="V11" s="497">
        <v>0</v>
      </c>
      <c r="W11" s="496">
        <f t="shared" si="2"/>
        <v>0</v>
      </c>
      <c r="X11" s="109" t="str">
        <f t="shared" si="0"/>
        <v/>
      </c>
    </row>
    <row r="12" spans="1:24" ht="91.5" customHeight="1">
      <c r="A12" s="24" t="s">
        <v>23</v>
      </c>
      <c r="B12" s="154" t="s">
        <v>53</v>
      </c>
      <c r="C12" s="114" t="s">
        <v>53</v>
      </c>
      <c r="D12" s="387" t="s">
        <v>54</v>
      </c>
      <c r="E12" s="120">
        <f t="shared" si="1"/>
        <v>148</v>
      </c>
      <c r="F12" s="129" t="s">
        <v>34</v>
      </c>
      <c r="G12" s="120" t="s">
        <v>23</v>
      </c>
      <c r="H12" s="120" t="s">
        <v>23</v>
      </c>
      <c r="I12" s="120" t="s">
        <v>35</v>
      </c>
      <c r="J12" s="386" t="s">
        <v>55</v>
      </c>
      <c r="K12" s="189" t="s">
        <v>23</v>
      </c>
      <c r="L12" s="185" t="s">
        <v>56</v>
      </c>
      <c r="M12" s="58"/>
      <c r="N12" s="4" t="s">
        <v>57</v>
      </c>
      <c r="O12" s="303"/>
      <c r="P12" s="109"/>
      <c r="R12" s="167" t="s">
        <v>22</v>
      </c>
      <c r="V12" s="497">
        <v>3.103272438049316</v>
      </c>
      <c r="W12" s="496">
        <f t="shared" si="2"/>
        <v>0</v>
      </c>
      <c r="X12" s="109" t="str">
        <f t="shared" si="0"/>
        <v/>
      </c>
    </row>
    <row r="13" spans="1:24" ht="378" customHeight="1">
      <c r="A13" s="24" t="s">
        <v>23</v>
      </c>
      <c r="B13" s="154" t="s">
        <v>58</v>
      </c>
      <c r="C13" s="114" t="s">
        <v>58</v>
      </c>
      <c r="D13" s="25" t="s">
        <v>59</v>
      </c>
      <c r="E13" s="120">
        <f t="shared" si="1"/>
        <v>1098</v>
      </c>
      <c r="F13" s="129" t="s">
        <v>34</v>
      </c>
      <c r="G13" s="120" t="s">
        <v>23</v>
      </c>
      <c r="H13" s="120" t="s">
        <v>23</v>
      </c>
      <c r="I13" s="120" t="s">
        <v>35</v>
      </c>
      <c r="J13" s="119" t="s">
        <v>60</v>
      </c>
      <c r="K13" s="189" t="s">
        <v>23</v>
      </c>
      <c r="L13" s="185" t="s">
        <v>61</v>
      </c>
      <c r="M13" s="58"/>
      <c r="N13" s="4" t="s">
        <v>62</v>
      </c>
      <c r="O13" s="303"/>
      <c r="P13" s="109"/>
      <c r="R13" s="167" t="s">
        <v>22</v>
      </c>
      <c r="V13" s="497">
        <v>37.418449401855469</v>
      </c>
      <c r="W13" s="496">
        <f t="shared" si="2"/>
        <v>0</v>
      </c>
      <c r="X13" s="109" t="str">
        <f t="shared" si="0"/>
        <v/>
      </c>
    </row>
    <row r="14" spans="1:24" s="115" customFormat="1" ht="110.25" customHeight="1">
      <c r="A14" s="24" t="s">
        <v>23</v>
      </c>
      <c r="B14" s="154" t="s">
        <v>63</v>
      </c>
      <c r="C14" s="114" t="s">
        <v>64</v>
      </c>
      <c r="D14" s="135" t="s">
        <v>65</v>
      </c>
      <c r="E14" s="120">
        <f t="shared" si="1"/>
        <v>134</v>
      </c>
      <c r="F14" s="129" t="s">
        <v>66</v>
      </c>
      <c r="G14" s="120" t="s">
        <v>23</v>
      </c>
      <c r="H14" s="120" t="s">
        <v>23</v>
      </c>
      <c r="I14" s="120" t="s">
        <v>35</v>
      </c>
      <c r="J14" s="119" t="s">
        <v>67</v>
      </c>
      <c r="K14" s="189" t="s">
        <v>23</v>
      </c>
      <c r="L14" s="119" t="s">
        <v>68</v>
      </c>
      <c r="M14" s="37"/>
      <c r="N14" s="2"/>
      <c r="O14" s="303">
        <v>1</v>
      </c>
      <c r="P14" s="109"/>
      <c r="R14" s="167" t="s">
        <v>22</v>
      </c>
      <c r="S14" s="116"/>
      <c r="V14" s="497">
        <v>3.805951595306396</v>
      </c>
      <c r="W14" s="496">
        <f t="shared" si="2"/>
        <v>3.805951595306396</v>
      </c>
      <c r="X14" s="109" t="str">
        <f t="shared" si="0"/>
        <v/>
      </c>
    </row>
    <row r="15" spans="1:24" s="115" customFormat="1" ht="126" customHeight="1">
      <c r="A15" s="6" t="s">
        <v>23</v>
      </c>
      <c r="B15" s="205" t="s">
        <v>69</v>
      </c>
      <c r="C15" s="7" t="s">
        <v>69</v>
      </c>
      <c r="D15" s="11" t="s">
        <v>70</v>
      </c>
      <c r="E15" s="9">
        <f t="shared" si="1"/>
        <v>172</v>
      </c>
      <c r="F15" s="17" t="s">
        <v>34</v>
      </c>
      <c r="G15" s="9" t="s">
        <v>23</v>
      </c>
      <c r="H15" s="9" t="s">
        <v>23</v>
      </c>
      <c r="I15" s="9" t="s">
        <v>35</v>
      </c>
      <c r="J15" s="16" t="s">
        <v>71</v>
      </c>
      <c r="K15" s="55" t="s">
        <v>23</v>
      </c>
      <c r="L15" s="16" t="s">
        <v>72</v>
      </c>
      <c r="M15" s="16"/>
      <c r="N15" s="45" t="s">
        <v>73</v>
      </c>
      <c r="O15" s="303">
        <v>1</v>
      </c>
      <c r="P15" s="109"/>
      <c r="R15" s="167" t="s">
        <v>22</v>
      </c>
      <c r="S15" s="116"/>
      <c r="V15" s="497"/>
      <c r="W15" s="497"/>
      <c r="X15" s="109"/>
    </row>
    <row r="16" spans="1:24" s="115" customFormat="1" ht="110.25" customHeight="1">
      <c r="A16" s="24" t="s">
        <v>23</v>
      </c>
      <c r="B16" s="154" t="s">
        <v>74</v>
      </c>
      <c r="C16" s="114" t="s">
        <v>74</v>
      </c>
      <c r="D16" s="165" t="s">
        <v>75</v>
      </c>
      <c r="E16" s="120">
        <f t="shared" si="1"/>
        <v>153</v>
      </c>
      <c r="F16" s="129" t="s">
        <v>76</v>
      </c>
      <c r="G16" s="120" t="s">
        <v>23</v>
      </c>
      <c r="H16" s="120" t="s">
        <v>23</v>
      </c>
      <c r="I16" s="120" t="s">
        <v>77</v>
      </c>
      <c r="J16" s="119" t="s">
        <v>78</v>
      </c>
      <c r="K16" s="189" t="s">
        <v>23</v>
      </c>
      <c r="L16" s="119" t="s">
        <v>79</v>
      </c>
      <c r="M16" s="59"/>
      <c r="N16" s="2"/>
      <c r="O16" s="303">
        <v>1</v>
      </c>
      <c r="P16" s="109"/>
      <c r="R16" s="117" t="s">
        <v>22</v>
      </c>
      <c r="S16" s="116"/>
      <c r="V16" s="497">
        <v>0</v>
      </c>
      <c r="W16" s="496">
        <f t="shared" ref="W16:W37" si="3">IF(V16="","",V16*O16)</f>
        <v>0</v>
      </c>
      <c r="X16" s="109" t="str">
        <f t="shared" ref="X16:X37" si="4">IF(R16="yes",W16,"")</f>
        <v/>
      </c>
    </row>
    <row r="17" spans="1:24" s="115" customFormat="1" ht="47.25" customHeight="1">
      <c r="A17" s="24" t="s">
        <v>23</v>
      </c>
      <c r="B17" s="154" t="s">
        <v>80</v>
      </c>
      <c r="C17" s="114" t="s">
        <v>81</v>
      </c>
      <c r="D17" s="135" t="s">
        <v>82</v>
      </c>
      <c r="E17" s="120">
        <f t="shared" si="1"/>
        <v>80</v>
      </c>
      <c r="F17" s="129" t="s">
        <v>25</v>
      </c>
      <c r="G17" s="120" t="s">
        <v>23</v>
      </c>
      <c r="H17" s="120" t="s">
        <v>23</v>
      </c>
      <c r="I17" s="120" t="s">
        <v>83</v>
      </c>
      <c r="J17" s="119" t="s">
        <v>84</v>
      </c>
      <c r="K17" s="189" t="s">
        <v>23</v>
      </c>
      <c r="L17" s="119" t="s">
        <v>85</v>
      </c>
      <c r="M17" s="59"/>
      <c r="N17" s="2"/>
      <c r="O17" s="303">
        <v>1</v>
      </c>
      <c r="P17" s="109"/>
      <c r="R17" s="117" t="s">
        <v>22</v>
      </c>
      <c r="S17" s="116"/>
      <c r="V17" s="497">
        <v>0</v>
      </c>
      <c r="W17" s="496">
        <f t="shared" si="3"/>
        <v>0</v>
      </c>
      <c r="X17" s="109" t="str">
        <f t="shared" si="4"/>
        <v/>
      </c>
    </row>
    <row r="18" spans="1:24" s="115" customFormat="1" ht="78.75" customHeight="1">
      <c r="A18" s="24" t="s">
        <v>23</v>
      </c>
      <c r="B18" s="154" t="s">
        <v>86</v>
      </c>
      <c r="C18" s="114" t="s">
        <v>87</v>
      </c>
      <c r="D18" s="135" t="s">
        <v>88</v>
      </c>
      <c r="E18" s="120">
        <f t="shared" si="1"/>
        <v>176</v>
      </c>
      <c r="F18" s="129" t="s">
        <v>25</v>
      </c>
      <c r="G18" s="120" t="s">
        <v>23</v>
      </c>
      <c r="H18" s="120" t="s">
        <v>23</v>
      </c>
      <c r="I18" s="120" t="s">
        <v>26</v>
      </c>
      <c r="J18" s="119" t="s">
        <v>89</v>
      </c>
      <c r="K18" s="189" t="s">
        <v>23</v>
      </c>
      <c r="L18" s="178" t="s">
        <v>23</v>
      </c>
      <c r="M18" s="56"/>
      <c r="N18" s="2"/>
      <c r="O18" s="303">
        <v>1</v>
      </c>
      <c r="P18" s="109"/>
      <c r="R18" s="117" t="s">
        <v>22</v>
      </c>
      <c r="S18" s="116"/>
      <c r="V18" s="497">
        <v>0</v>
      </c>
      <c r="W18" s="496">
        <f t="shared" si="3"/>
        <v>0</v>
      </c>
      <c r="X18" s="109" t="str">
        <f t="shared" si="4"/>
        <v/>
      </c>
    </row>
    <row r="19" spans="1:24" s="115" customFormat="1" ht="50.25" customHeight="1">
      <c r="A19" s="24" t="s">
        <v>23</v>
      </c>
      <c r="B19" s="154" t="s">
        <v>90</v>
      </c>
      <c r="C19" s="114" t="s">
        <v>23</v>
      </c>
      <c r="D19" s="135" t="s">
        <v>91</v>
      </c>
      <c r="E19" s="120">
        <f t="shared" si="1"/>
        <v>99</v>
      </c>
      <c r="F19" s="129" t="s">
        <v>23</v>
      </c>
      <c r="G19" s="120" t="s">
        <v>23</v>
      </c>
      <c r="H19" s="120" t="s">
        <v>23</v>
      </c>
      <c r="I19" s="120" t="s">
        <v>23</v>
      </c>
      <c r="J19" s="119" t="s">
        <v>92</v>
      </c>
      <c r="K19" s="189" t="s">
        <v>23</v>
      </c>
      <c r="L19" s="178" t="s">
        <v>23</v>
      </c>
      <c r="M19" s="56"/>
      <c r="N19" s="2"/>
      <c r="O19" s="303">
        <v>1</v>
      </c>
      <c r="P19" s="109"/>
      <c r="R19" s="117" t="s">
        <v>22</v>
      </c>
      <c r="S19" s="116"/>
      <c r="V19" s="497">
        <v>0</v>
      </c>
      <c r="W19" s="496">
        <f t="shared" si="3"/>
        <v>0</v>
      </c>
      <c r="X19" s="109" t="str">
        <f t="shared" si="4"/>
        <v/>
      </c>
    </row>
    <row r="20" spans="1:24" s="115" customFormat="1" ht="50.25" customHeight="1" thickBot="1">
      <c r="A20" s="302" t="s">
        <v>23</v>
      </c>
      <c r="B20" s="184" t="s">
        <v>93</v>
      </c>
      <c r="C20" s="183" t="s">
        <v>94</v>
      </c>
      <c r="D20" s="182" t="s">
        <v>95</v>
      </c>
      <c r="E20" s="180">
        <f t="shared" si="1"/>
        <v>65</v>
      </c>
      <c r="F20" s="181" t="s">
        <v>23</v>
      </c>
      <c r="G20" s="180" t="s">
        <v>23</v>
      </c>
      <c r="H20" s="180" t="s">
        <v>23</v>
      </c>
      <c r="I20" s="180" t="s">
        <v>23</v>
      </c>
      <c r="J20" s="179" t="s">
        <v>96</v>
      </c>
      <c r="K20" s="189" t="s">
        <v>23</v>
      </c>
      <c r="L20" s="178" t="s">
        <v>23</v>
      </c>
      <c r="M20" s="60"/>
      <c r="N20" s="5"/>
      <c r="O20" s="303">
        <v>1</v>
      </c>
      <c r="P20" s="109"/>
      <c r="R20" s="117" t="s">
        <v>22</v>
      </c>
      <c r="S20" s="116"/>
      <c r="V20" s="497">
        <v>0</v>
      </c>
      <c r="W20" s="496">
        <f t="shared" si="3"/>
        <v>0</v>
      </c>
      <c r="X20" s="109" t="str">
        <f t="shared" si="4"/>
        <v/>
      </c>
    </row>
    <row r="21" spans="1:24" s="365" customFormat="1" ht="16.5" customHeight="1" thickBot="1">
      <c r="A21" s="511" t="s">
        <v>97</v>
      </c>
      <c r="B21" s="512"/>
      <c r="C21" s="512"/>
      <c r="D21" s="512"/>
      <c r="E21" s="512"/>
      <c r="F21" s="512"/>
      <c r="G21" s="512"/>
      <c r="H21" s="512"/>
      <c r="I21" s="512"/>
      <c r="J21" s="512"/>
      <c r="K21" s="512"/>
      <c r="L21" s="512"/>
      <c r="M21" s="512"/>
      <c r="N21" s="513"/>
      <c r="O21" s="239"/>
      <c r="P21" s="376"/>
      <c r="R21" s="374"/>
      <c r="S21" s="377"/>
      <c r="V21" s="496"/>
      <c r="W21" s="496" t="str">
        <f t="shared" si="3"/>
        <v/>
      </c>
      <c r="X21" s="376" t="str">
        <f t="shared" si="4"/>
        <v/>
      </c>
    </row>
    <row r="22" spans="1:24" s="115" customFormat="1" ht="68.25" customHeight="1">
      <c r="A22" s="301" t="s">
        <v>23</v>
      </c>
      <c r="B22" s="177" t="s">
        <v>98</v>
      </c>
      <c r="C22" s="171" t="s">
        <v>98</v>
      </c>
      <c r="D22" s="176" t="s">
        <v>99</v>
      </c>
      <c r="E22" s="175">
        <f>LEN(D22)</f>
        <v>96</v>
      </c>
      <c r="F22" s="145" t="s">
        <v>25</v>
      </c>
      <c r="G22" s="175" t="s">
        <v>23</v>
      </c>
      <c r="H22" s="175" t="s">
        <v>23</v>
      </c>
      <c r="I22" s="175" t="s">
        <v>26</v>
      </c>
      <c r="J22" s="174" t="s">
        <v>100</v>
      </c>
      <c r="K22" s="189" t="s">
        <v>23</v>
      </c>
      <c r="L22" s="176" t="s">
        <v>101</v>
      </c>
      <c r="M22" s="173"/>
      <c r="N22" s="43"/>
      <c r="O22" s="239">
        <f>1</f>
        <v>1</v>
      </c>
      <c r="P22" s="109"/>
      <c r="R22" s="374" t="s">
        <v>31</v>
      </c>
      <c r="S22" s="116"/>
      <c r="V22" s="496">
        <v>25.874027252197269</v>
      </c>
      <c r="W22" s="496">
        <f t="shared" si="3"/>
        <v>25.874027252197269</v>
      </c>
      <c r="X22" s="109">
        <f t="shared" si="4"/>
        <v>25.874027252197269</v>
      </c>
    </row>
    <row r="23" spans="1:24" s="115" customFormat="1" ht="63" customHeight="1">
      <c r="A23" s="24" t="s">
        <v>23</v>
      </c>
      <c r="B23" s="177" t="s">
        <v>102</v>
      </c>
      <c r="C23" s="171" t="s">
        <v>102</v>
      </c>
      <c r="D23" s="176" t="s">
        <v>103</v>
      </c>
      <c r="E23" s="175">
        <f>LEN(D23)</f>
        <v>95</v>
      </c>
      <c r="F23" s="145" t="s">
        <v>25</v>
      </c>
      <c r="G23" s="175" t="s">
        <v>23</v>
      </c>
      <c r="H23" s="175" t="s">
        <v>23</v>
      </c>
      <c r="I23" s="175" t="s">
        <v>26</v>
      </c>
      <c r="J23" s="174" t="s">
        <v>104</v>
      </c>
      <c r="K23" s="189" t="s">
        <v>23</v>
      </c>
      <c r="L23" s="137" t="s">
        <v>105</v>
      </c>
      <c r="M23" s="173"/>
      <c r="N23" s="43"/>
      <c r="O23" s="239">
        <f>1</f>
        <v>1</v>
      </c>
      <c r="P23" s="109"/>
      <c r="R23" s="374" t="s">
        <v>31</v>
      </c>
      <c r="S23" s="116"/>
      <c r="V23" s="496">
        <v>8.5994815826416016</v>
      </c>
      <c r="W23" s="496">
        <f t="shared" si="3"/>
        <v>8.5994815826416016</v>
      </c>
      <c r="X23" s="109">
        <f t="shared" si="4"/>
        <v>8.5994815826416016</v>
      </c>
    </row>
    <row r="24" spans="1:24" s="115" customFormat="1" ht="78.75" customHeight="1">
      <c r="A24" s="73">
        <v>1</v>
      </c>
      <c r="B24" s="216" t="s">
        <v>106</v>
      </c>
      <c r="C24" s="172" t="s">
        <v>106</v>
      </c>
      <c r="D24" s="113" t="s">
        <v>107</v>
      </c>
      <c r="E24" s="171">
        <f>LEN(D24)</f>
        <v>177</v>
      </c>
      <c r="F24" s="171" t="s">
        <v>108</v>
      </c>
      <c r="G24" s="171" t="s">
        <v>23</v>
      </c>
      <c r="H24" s="171" t="s">
        <v>23</v>
      </c>
      <c r="I24" s="171" t="s">
        <v>26</v>
      </c>
      <c r="J24" s="111" t="s">
        <v>109</v>
      </c>
      <c r="K24" s="189" t="s">
        <v>23</v>
      </c>
      <c r="L24" s="170" t="s">
        <v>110</v>
      </c>
      <c r="M24" s="169"/>
      <c r="N24" s="43"/>
      <c r="O24" s="239">
        <f>1</f>
        <v>1</v>
      </c>
      <c r="P24" s="109"/>
      <c r="R24" s="380" t="s">
        <v>31</v>
      </c>
      <c r="S24" s="116"/>
      <c r="V24" s="496">
        <v>9.8907184600830078</v>
      </c>
      <c r="W24" s="496">
        <f t="shared" si="3"/>
        <v>9.8907184600830078</v>
      </c>
      <c r="X24" s="109">
        <f t="shared" si="4"/>
        <v>9.8907184600830078</v>
      </c>
    </row>
    <row r="25" spans="1:24" s="115" customFormat="1" ht="141.75" customHeight="1">
      <c r="A25" s="73">
        <f>A24+1</f>
        <v>2</v>
      </c>
      <c r="B25" s="154" t="s">
        <v>111</v>
      </c>
      <c r="C25" s="114" t="s">
        <v>111</v>
      </c>
      <c r="D25" s="135" t="s">
        <v>112</v>
      </c>
      <c r="E25" s="120">
        <f>LEN(D25)</f>
        <v>168</v>
      </c>
      <c r="F25" s="129" t="s">
        <v>34</v>
      </c>
      <c r="G25" s="120" t="s">
        <v>23</v>
      </c>
      <c r="H25" s="120" t="s">
        <v>23</v>
      </c>
      <c r="I25" s="120" t="s">
        <v>35</v>
      </c>
      <c r="J25" s="119" t="s">
        <v>113</v>
      </c>
      <c r="K25" s="189" t="s">
        <v>23</v>
      </c>
      <c r="L25" s="111" t="s">
        <v>114</v>
      </c>
      <c r="M25" s="61"/>
      <c r="N25" s="2"/>
      <c r="O25" s="239">
        <f>1</f>
        <v>1</v>
      </c>
      <c r="P25" s="109"/>
      <c r="R25" s="380" t="s">
        <v>31</v>
      </c>
      <c r="S25" s="116"/>
      <c r="V25" s="496">
        <v>1.7156481742858889</v>
      </c>
      <c r="W25" s="496">
        <f t="shared" si="3"/>
        <v>1.7156481742858889</v>
      </c>
      <c r="X25" s="109">
        <f t="shared" si="4"/>
        <v>1.7156481742858889</v>
      </c>
    </row>
    <row r="26" spans="1:24" s="115" customFormat="1">
      <c r="A26" s="73"/>
      <c r="B26" s="230"/>
      <c r="C26" s="74"/>
      <c r="D26" s="97"/>
      <c r="E26" s="26"/>
      <c r="F26" s="75"/>
      <c r="G26" s="26"/>
      <c r="H26" s="26"/>
      <c r="I26" s="26"/>
      <c r="J26" s="61"/>
      <c r="K26" s="61"/>
      <c r="L26" s="61"/>
      <c r="M26" s="61"/>
      <c r="N26" s="2"/>
      <c r="O26" s="303">
        <f>1</f>
        <v>1</v>
      </c>
      <c r="P26" s="109"/>
      <c r="R26" s="167"/>
      <c r="S26" s="116"/>
      <c r="V26" s="497"/>
      <c r="W26" s="497" t="str">
        <f t="shared" si="3"/>
        <v/>
      </c>
      <c r="X26" s="109" t="str">
        <f t="shared" si="4"/>
        <v/>
      </c>
    </row>
    <row r="27" spans="1:24" s="254" customFormat="1" ht="135.75" customHeight="1">
      <c r="A27" s="300"/>
      <c r="B27" s="264" t="s">
        <v>115</v>
      </c>
      <c r="C27" s="265" t="s">
        <v>115</v>
      </c>
      <c r="D27" s="266" t="s">
        <v>116</v>
      </c>
      <c r="E27" s="267">
        <f t="shared" ref="E27:E34" si="5">LEN(D27)</f>
        <v>134</v>
      </c>
      <c r="F27" s="268" t="s">
        <v>34</v>
      </c>
      <c r="G27" s="267" t="s">
        <v>23</v>
      </c>
      <c r="H27" s="267" t="s">
        <v>23</v>
      </c>
      <c r="I27" s="267" t="s">
        <v>35</v>
      </c>
      <c r="J27" s="269" t="s">
        <v>117</v>
      </c>
      <c r="K27" s="189" t="s">
        <v>23</v>
      </c>
      <c r="L27" s="269" t="s">
        <v>118</v>
      </c>
      <c r="M27" s="270"/>
      <c r="N27" s="271"/>
      <c r="O27" s="247">
        <f>1</f>
        <v>1</v>
      </c>
      <c r="P27" s="253"/>
      <c r="R27" s="375" t="s">
        <v>119</v>
      </c>
      <c r="S27" s="255"/>
      <c r="V27" s="498">
        <v>6.375236988067627</v>
      </c>
      <c r="W27" s="496">
        <f t="shared" si="3"/>
        <v>6.375236988067627</v>
      </c>
      <c r="X27" s="109" t="str">
        <f t="shared" si="4"/>
        <v/>
      </c>
    </row>
    <row r="28" spans="1:24" s="254" customFormat="1" ht="47.25" customHeight="1">
      <c r="A28" s="300"/>
      <c r="B28" s="264" t="s">
        <v>120</v>
      </c>
      <c r="C28" s="265" t="s">
        <v>121</v>
      </c>
      <c r="D28" s="317" t="s">
        <v>122</v>
      </c>
      <c r="E28" s="267">
        <f t="shared" si="5"/>
        <v>63</v>
      </c>
      <c r="F28" s="268" t="s">
        <v>25</v>
      </c>
      <c r="G28" s="267" t="s">
        <v>23</v>
      </c>
      <c r="H28" s="267" t="s">
        <v>23</v>
      </c>
      <c r="I28" s="267" t="s">
        <v>26</v>
      </c>
      <c r="J28" s="269" t="s">
        <v>123</v>
      </c>
      <c r="K28" s="189" t="s">
        <v>23</v>
      </c>
      <c r="L28" s="272" t="s">
        <v>124</v>
      </c>
      <c r="M28" s="273"/>
      <c r="N28" s="271"/>
      <c r="O28" s="247">
        <f>1</f>
        <v>1</v>
      </c>
      <c r="P28" s="253"/>
      <c r="R28" s="375" t="s">
        <v>119</v>
      </c>
      <c r="S28" s="255"/>
      <c r="V28" s="498">
        <v>28.70000076293945</v>
      </c>
      <c r="W28" s="496">
        <f t="shared" si="3"/>
        <v>28.70000076293945</v>
      </c>
      <c r="X28" s="109" t="str">
        <f t="shared" si="4"/>
        <v/>
      </c>
    </row>
    <row r="29" spans="1:24" s="254" customFormat="1" ht="150.75" customHeight="1">
      <c r="A29" s="252"/>
      <c r="B29" s="274" t="s">
        <v>125</v>
      </c>
      <c r="C29" s="275" t="s">
        <v>125</v>
      </c>
      <c r="D29" s="276" t="s">
        <v>126</v>
      </c>
      <c r="E29" s="263">
        <f t="shared" si="5"/>
        <v>211</v>
      </c>
      <c r="F29" s="277" t="s">
        <v>34</v>
      </c>
      <c r="G29" s="263" t="s">
        <v>23</v>
      </c>
      <c r="H29" s="263" t="s">
        <v>23</v>
      </c>
      <c r="I29" s="263" t="s">
        <v>35</v>
      </c>
      <c r="J29" s="261" t="s">
        <v>127</v>
      </c>
      <c r="K29" s="189" t="s">
        <v>23</v>
      </c>
      <c r="L29" s="278" t="s">
        <v>128</v>
      </c>
      <c r="M29" s="279"/>
      <c r="N29" s="262"/>
      <c r="O29" s="247">
        <f>1</f>
        <v>1</v>
      </c>
      <c r="P29" s="253"/>
      <c r="R29" s="375" t="s">
        <v>119</v>
      </c>
      <c r="S29" s="255"/>
      <c r="V29" s="498">
        <v>10.14181709289551</v>
      </c>
      <c r="W29" s="496">
        <f t="shared" si="3"/>
        <v>10.14181709289551</v>
      </c>
      <c r="X29" s="109" t="str">
        <f t="shared" si="4"/>
        <v/>
      </c>
    </row>
    <row r="30" spans="1:24" s="254" customFormat="1" ht="47.25" customHeight="1">
      <c r="A30" s="252"/>
      <c r="B30" s="274" t="s">
        <v>129</v>
      </c>
      <c r="C30" s="275" t="s">
        <v>129</v>
      </c>
      <c r="D30" s="317" t="s">
        <v>130</v>
      </c>
      <c r="E30" s="263">
        <f t="shared" si="5"/>
        <v>73</v>
      </c>
      <c r="F30" s="277" t="s">
        <v>25</v>
      </c>
      <c r="G30" s="263" t="s">
        <v>23</v>
      </c>
      <c r="H30" s="263" t="s">
        <v>23</v>
      </c>
      <c r="I30" s="263" t="s">
        <v>26</v>
      </c>
      <c r="J30" s="261" t="s">
        <v>131</v>
      </c>
      <c r="K30" s="189" t="s">
        <v>23</v>
      </c>
      <c r="L30" s="280" t="s">
        <v>132</v>
      </c>
      <c r="M30" s="281"/>
      <c r="N30" s="262"/>
      <c r="O30" s="247">
        <f>1</f>
        <v>1</v>
      </c>
      <c r="P30" s="253"/>
      <c r="R30" s="375" t="s">
        <v>119</v>
      </c>
      <c r="S30" s="255"/>
      <c r="V30" s="498">
        <v>21.659982681274411</v>
      </c>
      <c r="W30" s="496">
        <f t="shared" si="3"/>
        <v>21.659982681274411</v>
      </c>
      <c r="X30" s="109" t="str">
        <f t="shared" si="4"/>
        <v/>
      </c>
    </row>
    <row r="31" spans="1:24" s="254" customFormat="1" ht="75" customHeight="1">
      <c r="A31" s="252"/>
      <c r="B31" s="274" t="s">
        <v>133</v>
      </c>
      <c r="C31" s="275" t="s">
        <v>133</v>
      </c>
      <c r="D31" s="317" t="s">
        <v>134</v>
      </c>
      <c r="E31" s="263">
        <f t="shared" si="5"/>
        <v>98</v>
      </c>
      <c r="F31" s="277" t="s">
        <v>25</v>
      </c>
      <c r="G31" s="263" t="s">
        <v>23</v>
      </c>
      <c r="H31" s="263" t="s">
        <v>135</v>
      </c>
      <c r="I31" s="263" t="s">
        <v>26</v>
      </c>
      <c r="J31" s="261" t="s">
        <v>136</v>
      </c>
      <c r="K31" s="189" t="s">
        <v>23</v>
      </c>
      <c r="L31" s="280" t="s">
        <v>137</v>
      </c>
      <c r="M31" s="245"/>
      <c r="N31" s="262"/>
      <c r="O31" s="247">
        <f>1</f>
        <v>1</v>
      </c>
      <c r="P31" s="253"/>
      <c r="R31" s="375" t="s">
        <v>119</v>
      </c>
      <c r="S31" s="255"/>
      <c r="V31" s="498">
        <v>11.82179641723633</v>
      </c>
      <c r="W31" s="496">
        <f t="shared" si="3"/>
        <v>11.82179641723633</v>
      </c>
      <c r="X31" s="109" t="str">
        <f t="shared" si="4"/>
        <v/>
      </c>
    </row>
    <row r="32" spans="1:24" s="254" customFormat="1" ht="157.5" customHeight="1">
      <c r="A32" s="252"/>
      <c r="B32" s="274" t="s">
        <v>138</v>
      </c>
      <c r="C32" s="275" t="s">
        <v>138</v>
      </c>
      <c r="D32" s="317" t="s">
        <v>126</v>
      </c>
      <c r="E32" s="263">
        <f t="shared" si="5"/>
        <v>211</v>
      </c>
      <c r="F32" s="277" t="s">
        <v>34</v>
      </c>
      <c r="G32" s="263" t="s">
        <v>23</v>
      </c>
      <c r="H32" s="263" t="s">
        <v>23</v>
      </c>
      <c r="I32" s="263" t="s">
        <v>35</v>
      </c>
      <c r="J32" s="261" t="s">
        <v>139</v>
      </c>
      <c r="K32" s="189" t="s">
        <v>23</v>
      </c>
      <c r="L32" s="278" t="s">
        <v>140</v>
      </c>
      <c r="M32" s="279"/>
      <c r="N32" s="262"/>
      <c r="O32" s="247">
        <f>1</f>
        <v>1</v>
      </c>
      <c r="P32" s="253"/>
      <c r="R32" s="375" t="s">
        <v>119</v>
      </c>
      <c r="S32" s="255"/>
      <c r="V32" s="498">
        <v>3.163594007492065</v>
      </c>
      <c r="W32" s="496">
        <f t="shared" si="3"/>
        <v>3.163594007492065</v>
      </c>
      <c r="X32" s="109" t="str">
        <f t="shared" si="4"/>
        <v/>
      </c>
    </row>
    <row r="33" spans="1:25" s="254" customFormat="1" ht="47.25" customHeight="1">
      <c r="A33" s="252"/>
      <c r="B33" s="274" t="s">
        <v>141</v>
      </c>
      <c r="C33" s="275" t="s">
        <v>141</v>
      </c>
      <c r="D33" s="317" t="s">
        <v>130</v>
      </c>
      <c r="E33" s="263">
        <f t="shared" si="5"/>
        <v>73</v>
      </c>
      <c r="F33" s="277" t="s">
        <v>25</v>
      </c>
      <c r="G33" s="263" t="s">
        <v>23</v>
      </c>
      <c r="H33" s="263" t="s">
        <v>23</v>
      </c>
      <c r="I33" s="263" t="s">
        <v>26</v>
      </c>
      <c r="J33" s="261" t="s">
        <v>142</v>
      </c>
      <c r="K33" s="189" t="s">
        <v>23</v>
      </c>
      <c r="L33" s="280" t="s">
        <v>143</v>
      </c>
      <c r="M33" s="281"/>
      <c r="N33" s="262"/>
      <c r="O33" s="247">
        <f>1</f>
        <v>1</v>
      </c>
      <c r="P33" s="253"/>
      <c r="R33" s="375" t="s">
        <v>119</v>
      </c>
      <c r="S33" s="255"/>
      <c r="V33" s="498">
        <v>10.83014392852783</v>
      </c>
      <c r="W33" s="496">
        <f t="shared" si="3"/>
        <v>10.83014392852783</v>
      </c>
      <c r="X33" s="109" t="str">
        <f t="shared" si="4"/>
        <v/>
      </c>
    </row>
    <row r="34" spans="1:25" s="254" customFormat="1" ht="75" customHeight="1">
      <c r="A34" s="252"/>
      <c r="B34" s="274" t="s">
        <v>144</v>
      </c>
      <c r="C34" s="274" t="s">
        <v>145</v>
      </c>
      <c r="D34" s="317" t="s">
        <v>134</v>
      </c>
      <c r="E34" s="263">
        <f t="shared" si="5"/>
        <v>98</v>
      </c>
      <c r="F34" s="277" t="s">
        <v>25</v>
      </c>
      <c r="G34" s="263" t="s">
        <v>23</v>
      </c>
      <c r="H34" s="263" t="s">
        <v>146</v>
      </c>
      <c r="I34" s="263" t="s">
        <v>26</v>
      </c>
      <c r="J34" s="261" t="s">
        <v>147</v>
      </c>
      <c r="K34" s="189" t="s">
        <v>23</v>
      </c>
      <c r="L34" s="280" t="s">
        <v>148</v>
      </c>
      <c r="M34" s="245"/>
      <c r="N34" s="262"/>
      <c r="O34" s="247">
        <f>1</f>
        <v>1</v>
      </c>
      <c r="P34" s="253"/>
      <c r="R34" s="375" t="s">
        <v>119</v>
      </c>
      <c r="S34" s="255"/>
      <c r="V34" s="498">
        <v>11.260416984558111</v>
      </c>
      <c r="W34" s="496">
        <f t="shared" si="3"/>
        <v>11.260416984558111</v>
      </c>
      <c r="X34" s="109" t="str">
        <f t="shared" si="4"/>
        <v/>
      </c>
    </row>
    <row r="35" spans="1:25" s="106" customFormat="1">
      <c r="A35" s="47"/>
      <c r="B35" s="215"/>
      <c r="C35" s="215"/>
      <c r="D35" s="51"/>
      <c r="E35" s="48"/>
      <c r="F35" s="49"/>
      <c r="G35" s="48"/>
      <c r="H35" s="48"/>
      <c r="I35" s="48"/>
      <c r="J35" s="50"/>
      <c r="K35" s="55"/>
      <c r="L35" s="52"/>
      <c r="M35" s="53"/>
      <c r="N35" s="44"/>
      <c r="O35" s="303">
        <f>1</f>
        <v>1</v>
      </c>
      <c r="P35" s="109"/>
      <c r="R35" s="108"/>
      <c r="S35" s="107"/>
      <c r="V35" s="497"/>
      <c r="W35" s="497" t="str">
        <f t="shared" si="3"/>
        <v/>
      </c>
      <c r="X35" s="109" t="str">
        <f t="shared" si="4"/>
        <v/>
      </c>
    </row>
    <row r="36" spans="1:25" s="115" customFormat="1" ht="141.75" customHeight="1">
      <c r="A36" s="73">
        <v>3</v>
      </c>
      <c r="B36" s="204" t="s">
        <v>149</v>
      </c>
      <c r="C36" s="114" t="s">
        <v>149</v>
      </c>
      <c r="D36" s="113" t="s">
        <v>150</v>
      </c>
      <c r="E36" s="112">
        <f>LEN(D36)</f>
        <v>226</v>
      </c>
      <c r="F36" s="122" t="s">
        <v>34</v>
      </c>
      <c r="G36" s="112" t="s">
        <v>23</v>
      </c>
      <c r="H36" s="112" t="s">
        <v>23</v>
      </c>
      <c r="I36" s="112" t="s">
        <v>151</v>
      </c>
      <c r="J36" s="339" t="s">
        <v>152</v>
      </c>
      <c r="K36" s="189" t="s">
        <v>23</v>
      </c>
      <c r="L36" s="509" t="s">
        <v>153</v>
      </c>
      <c r="M36" s="243"/>
      <c r="N36" s="2"/>
      <c r="O36" s="239">
        <f>1</f>
        <v>1</v>
      </c>
      <c r="P36" s="109"/>
      <c r="R36" s="380" t="s">
        <v>31</v>
      </c>
      <c r="S36" s="116"/>
      <c r="V36" s="496">
        <v>13.957258919109851</v>
      </c>
      <c r="W36" s="496">
        <f t="shared" si="3"/>
        <v>13.957258919109851</v>
      </c>
      <c r="X36" s="109">
        <f t="shared" si="4"/>
        <v>13.957258919109851</v>
      </c>
    </row>
    <row r="37" spans="1:25" s="115" customFormat="1" ht="110.25" customHeight="1">
      <c r="A37" s="24">
        <f>A36+1</f>
        <v>4</v>
      </c>
      <c r="B37" s="154" t="s">
        <v>154</v>
      </c>
      <c r="C37" s="114" t="s">
        <v>154</v>
      </c>
      <c r="D37" s="340" t="s">
        <v>155</v>
      </c>
      <c r="E37" s="120">
        <f>LEN(D37)</f>
        <v>120</v>
      </c>
      <c r="F37" s="129" t="s">
        <v>34</v>
      </c>
      <c r="G37" s="120" t="s">
        <v>23</v>
      </c>
      <c r="H37" s="120" t="s">
        <v>23</v>
      </c>
      <c r="I37" s="120" t="s">
        <v>156</v>
      </c>
      <c r="J37" s="341" t="s">
        <v>157</v>
      </c>
      <c r="K37" s="189" t="s">
        <v>23</v>
      </c>
      <c r="L37" s="510"/>
      <c r="M37" s="333"/>
      <c r="N37" s="95"/>
      <c r="O37" s="239">
        <f>1</f>
        <v>1</v>
      </c>
      <c r="P37" s="109"/>
      <c r="R37" s="380" t="s">
        <v>31</v>
      </c>
      <c r="S37" s="116"/>
      <c r="V37" s="496">
        <v>7.9549989700317383</v>
      </c>
      <c r="W37" s="496">
        <f t="shared" si="3"/>
        <v>7.9549989700317383</v>
      </c>
      <c r="X37" s="109">
        <f t="shared" si="4"/>
        <v>7.9549989700317383</v>
      </c>
    </row>
    <row r="38" spans="1:25" s="115" customFormat="1" ht="141.75" customHeight="1">
      <c r="A38" s="86"/>
      <c r="B38" s="206" t="s">
        <v>158</v>
      </c>
      <c r="C38" s="105" t="s">
        <v>158</v>
      </c>
      <c r="D38" s="135" t="s">
        <v>159</v>
      </c>
      <c r="E38" s="120">
        <f>LEN(D38)</f>
        <v>218</v>
      </c>
      <c r="F38" s="129" t="s">
        <v>34</v>
      </c>
      <c r="G38" s="129" t="s">
        <v>23</v>
      </c>
      <c r="H38" s="129" t="s">
        <v>23</v>
      </c>
      <c r="I38" s="129" t="s">
        <v>35</v>
      </c>
      <c r="J38" s="119" t="s">
        <v>160</v>
      </c>
      <c r="K38" s="189" t="s">
        <v>23</v>
      </c>
      <c r="L38" s="338"/>
      <c r="M38" s="320"/>
      <c r="N38" s="321"/>
      <c r="O38" s="496"/>
      <c r="P38" s="496"/>
      <c r="Q38" s="109"/>
      <c r="S38" s="167"/>
      <c r="T38" s="116"/>
      <c r="W38" s="496"/>
      <c r="X38" s="496"/>
      <c r="Y38" s="109"/>
    </row>
    <row r="39" spans="1:25" s="115" customFormat="1" ht="252" customHeight="1">
      <c r="A39" s="86" t="e">
        <f>#REF!+1</f>
        <v>#REF!</v>
      </c>
      <c r="B39" s="206" t="s">
        <v>161</v>
      </c>
      <c r="C39" s="342" t="s">
        <v>161</v>
      </c>
      <c r="D39" s="127" t="s">
        <v>162</v>
      </c>
      <c r="E39" s="103">
        <f>LEN(D39)</f>
        <v>658</v>
      </c>
      <c r="F39" s="343" t="s">
        <v>34</v>
      </c>
      <c r="G39" s="103" t="s">
        <v>23</v>
      </c>
      <c r="H39" s="103" t="s">
        <v>23</v>
      </c>
      <c r="I39" s="103" t="s">
        <v>35</v>
      </c>
      <c r="J39" s="344" t="s">
        <v>163</v>
      </c>
      <c r="K39" s="189" t="s">
        <v>23</v>
      </c>
      <c r="L39" s="125" t="s">
        <v>164</v>
      </c>
      <c r="M39" s="62"/>
      <c r="N39" s="13"/>
      <c r="O39" s="239">
        <f>1</f>
        <v>1</v>
      </c>
      <c r="P39" s="109"/>
      <c r="R39" s="380" t="s">
        <v>31</v>
      </c>
      <c r="S39" s="116"/>
      <c r="V39" s="496">
        <v>24.41083908081055</v>
      </c>
      <c r="W39" s="496">
        <f t="shared" ref="W39:W45" si="6">IF(V39="","",V39*O39)</f>
        <v>24.41083908081055</v>
      </c>
      <c r="X39" s="109">
        <f t="shared" ref="X39:X45" si="7">IF(R39="yes",W39,"")</f>
        <v>24.41083908081055</v>
      </c>
    </row>
    <row r="40" spans="1:25" s="115" customFormat="1" ht="16.5" customHeight="1" thickBot="1">
      <c r="A40" s="76"/>
      <c r="B40" s="231"/>
      <c r="C40" s="238"/>
      <c r="D40" s="63"/>
      <c r="E40" s="77"/>
      <c r="F40" s="78"/>
      <c r="G40" s="77"/>
      <c r="H40" s="77"/>
      <c r="I40" s="77"/>
      <c r="J40" s="63"/>
      <c r="K40" s="63"/>
      <c r="L40" s="63"/>
      <c r="M40" s="63"/>
      <c r="N40" s="13"/>
      <c r="O40" s="303">
        <f>1</f>
        <v>1</v>
      </c>
      <c r="P40" s="109"/>
      <c r="R40" s="167"/>
      <c r="S40" s="116"/>
      <c r="V40" s="497"/>
      <c r="W40" s="496" t="str">
        <f t="shared" si="6"/>
        <v/>
      </c>
      <c r="X40" s="109" t="str">
        <f t="shared" si="7"/>
        <v/>
      </c>
    </row>
    <row r="41" spans="1:25" s="115" customFormat="1" ht="16.5" customHeight="1" thickBot="1">
      <c r="A41" s="511" t="s">
        <v>165</v>
      </c>
      <c r="B41" s="512"/>
      <c r="C41" s="512"/>
      <c r="D41" s="512"/>
      <c r="E41" s="512"/>
      <c r="F41" s="512"/>
      <c r="G41" s="512"/>
      <c r="H41" s="512"/>
      <c r="I41" s="512"/>
      <c r="J41" s="512"/>
      <c r="K41" s="512"/>
      <c r="L41" s="512"/>
      <c r="M41" s="512"/>
      <c r="N41" s="513"/>
      <c r="O41" s="303"/>
      <c r="P41" s="109"/>
      <c r="R41" s="117"/>
      <c r="S41" s="116"/>
      <c r="V41" s="497"/>
      <c r="W41" s="496" t="str">
        <f t="shared" si="6"/>
        <v/>
      </c>
      <c r="X41" s="109" t="str">
        <f t="shared" si="7"/>
        <v/>
      </c>
    </row>
    <row r="42" spans="1:25" s="115" customFormat="1">
      <c r="A42" s="164"/>
      <c r="B42" s="164"/>
      <c r="C42" s="164"/>
      <c r="D42" s="79"/>
      <c r="E42" s="164"/>
      <c r="F42" s="164"/>
      <c r="G42" s="164"/>
      <c r="H42" s="164"/>
      <c r="I42" s="164"/>
      <c r="J42" s="164"/>
      <c r="K42" s="164"/>
      <c r="L42" s="164"/>
      <c r="M42" s="164"/>
      <c r="N42" s="28"/>
      <c r="O42" s="303">
        <f>1</f>
        <v>1</v>
      </c>
      <c r="P42" s="109"/>
      <c r="R42" s="117"/>
      <c r="S42" s="116"/>
      <c r="V42" s="497"/>
      <c r="W42" s="497" t="str">
        <f t="shared" si="6"/>
        <v/>
      </c>
      <c r="X42" s="109" t="str">
        <f t="shared" si="7"/>
        <v/>
      </c>
    </row>
    <row r="43" spans="1:25" s="323" customFormat="1" ht="135" customHeight="1">
      <c r="A43" s="319" t="e">
        <f>A39+1</f>
        <v>#REF!</v>
      </c>
      <c r="B43" s="206" t="s">
        <v>166</v>
      </c>
      <c r="C43" s="336" t="s">
        <v>166</v>
      </c>
      <c r="D43" s="337" t="s">
        <v>167</v>
      </c>
      <c r="E43" s="336">
        <f>LEN(D43)</f>
        <v>97</v>
      </c>
      <c r="F43" s="336" t="s">
        <v>34</v>
      </c>
      <c r="G43" s="336" t="s">
        <v>23</v>
      </c>
      <c r="H43" s="336" t="s">
        <v>23</v>
      </c>
      <c r="I43" s="336" t="s">
        <v>35</v>
      </c>
      <c r="J43" s="338" t="s">
        <v>168</v>
      </c>
      <c r="K43" s="189" t="s">
        <v>23</v>
      </c>
      <c r="L43" s="338" t="s">
        <v>169</v>
      </c>
      <c r="M43" s="320"/>
      <c r="N43" s="321"/>
      <c r="O43" s="318">
        <v>1</v>
      </c>
      <c r="P43" s="322"/>
      <c r="R43" s="379" t="s">
        <v>31</v>
      </c>
      <c r="S43" s="324"/>
      <c r="V43" s="499">
        <v>10.5</v>
      </c>
      <c r="W43" s="496">
        <f t="shared" si="6"/>
        <v>10.5</v>
      </c>
      <c r="X43" s="322">
        <f t="shared" si="7"/>
        <v>10.5</v>
      </c>
    </row>
    <row r="44" spans="1:25" s="115" customFormat="1" ht="126" customHeight="1">
      <c r="A44" s="73" t="e">
        <f>A43+1</f>
        <v>#REF!</v>
      </c>
      <c r="B44" s="206" t="s">
        <v>170</v>
      </c>
      <c r="C44" s="114" t="s">
        <v>170</v>
      </c>
      <c r="D44" s="166" t="s">
        <v>171</v>
      </c>
      <c r="E44" s="112">
        <f>LEN(D44)</f>
        <v>116</v>
      </c>
      <c r="F44" s="114" t="s">
        <v>34</v>
      </c>
      <c r="G44" s="112" t="s">
        <v>23</v>
      </c>
      <c r="H44" s="112" t="s">
        <v>23</v>
      </c>
      <c r="I44" s="112" t="s">
        <v>35</v>
      </c>
      <c r="J44" s="111" t="s">
        <v>172</v>
      </c>
      <c r="K44" s="189" t="s">
        <v>23</v>
      </c>
      <c r="L44" s="111" t="s">
        <v>173</v>
      </c>
      <c r="M44" s="61"/>
      <c r="N44" s="28"/>
      <c r="O44" s="239">
        <f>1</f>
        <v>1</v>
      </c>
      <c r="P44" s="109"/>
      <c r="R44" s="374" t="s">
        <v>31</v>
      </c>
      <c r="S44" s="116"/>
      <c r="V44" s="496">
        <v>10.504533767700201</v>
      </c>
      <c r="W44" s="496">
        <f t="shared" si="6"/>
        <v>10.504533767700201</v>
      </c>
      <c r="X44" s="109">
        <f t="shared" si="7"/>
        <v>10.504533767700201</v>
      </c>
    </row>
    <row r="45" spans="1:25" s="115" customFormat="1" ht="141.75" customHeight="1">
      <c r="A45" s="73"/>
      <c r="B45" s="231" t="s">
        <v>174</v>
      </c>
      <c r="C45" s="423" t="s">
        <v>175</v>
      </c>
      <c r="D45" s="422" t="s">
        <v>176</v>
      </c>
      <c r="E45" s="79"/>
      <c r="F45" s="74"/>
      <c r="G45" s="79"/>
      <c r="H45" s="79"/>
      <c r="I45" s="79"/>
      <c r="J45" s="61"/>
      <c r="K45" s="61"/>
      <c r="L45" s="61"/>
      <c r="M45" s="61"/>
      <c r="N45" s="28"/>
      <c r="O45" s="303">
        <f>1</f>
        <v>1</v>
      </c>
      <c r="P45" s="109"/>
      <c r="R45" s="117"/>
      <c r="S45" s="116"/>
      <c r="V45" s="497"/>
      <c r="W45" s="497" t="str">
        <f t="shared" si="6"/>
        <v/>
      </c>
      <c r="X45" s="109" t="str">
        <f t="shared" si="7"/>
        <v/>
      </c>
    </row>
    <row r="46" spans="1:25" s="115" customFormat="1" ht="93.75" customHeight="1">
      <c r="A46" s="24"/>
      <c r="B46" s="231" t="s">
        <v>177</v>
      </c>
      <c r="C46" s="423" t="s">
        <v>178</v>
      </c>
      <c r="D46" s="421" t="s">
        <v>179</v>
      </c>
      <c r="E46" s="26"/>
      <c r="F46" s="27"/>
      <c r="G46" s="26"/>
      <c r="H46" s="26"/>
      <c r="I46" s="26"/>
      <c r="J46" s="214"/>
      <c r="K46" s="55"/>
      <c r="L46" s="150"/>
      <c r="M46" s="424"/>
      <c r="N46" s="398"/>
      <c r="O46" s="303"/>
      <c r="P46" s="109"/>
      <c r="R46" s="117"/>
      <c r="S46" s="116"/>
      <c r="V46" s="497"/>
      <c r="W46" s="497"/>
      <c r="X46" s="109"/>
    </row>
    <row r="47" spans="1:25" s="115" customFormat="1" ht="37.5" customHeight="1">
      <c r="A47" s="24"/>
      <c r="B47" s="231" t="s">
        <v>180</v>
      </c>
      <c r="C47" s="425" t="s">
        <v>181</v>
      </c>
      <c r="D47" s="426" t="s">
        <v>182</v>
      </c>
      <c r="E47" s="26"/>
      <c r="F47" s="27"/>
      <c r="G47" s="26"/>
      <c r="H47" s="26"/>
      <c r="I47" s="26"/>
      <c r="J47" s="214"/>
      <c r="K47" s="55"/>
      <c r="L47" s="150"/>
      <c r="M47" s="424"/>
      <c r="N47" s="398"/>
      <c r="O47" s="303"/>
      <c r="P47" s="109"/>
      <c r="R47" s="117"/>
      <c r="S47" s="116"/>
      <c r="V47" s="497"/>
      <c r="W47" s="497"/>
      <c r="X47" s="109"/>
    </row>
    <row r="48" spans="1:25" s="115" customFormat="1" ht="173.25" customHeight="1">
      <c r="A48" s="24" t="e">
        <f>A44+1</f>
        <v>#REF!</v>
      </c>
      <c r="B48" s="206" t="s">
        <v>183</v>
      </c>
      <c r="C48" s="114" t="s">
        <v>183</v>
      </c>
      <c r="D48" s="388" t="s">
        <v>184</v>
      </c>
      <c r="E48" s="120">
        <f>LEN(D48)</f>
        <v>314</v>
      </c>
      <c r="F48" s="121" t="s">
        <v>34</v>
      </c>
      <c r="G48" s="120" t="s">
        <v>23</v>
      </c>
      <c r="H48" s="120" t="s">
        <v>23</v>
      </c>
      <c r="I48" s="120" t="s">
        <v>35</v>
      </c>
      <c r="J48" s="119" t="s">
        <v>185</v>
      </c>
      <c r="K48" s="189" t="s">
        <v>23</v>
      </c>
      <c r="L48" s="111" t="s">
        <v>186</v>
      </c>
      <c r="M48" s="61"/>
      <c r="N48" s="13"/>
      <c r="O48" s="239">
        <f>1</f>
        <v>1</v>
      </c>
      <c r="P48" s="109"/>
      <c r="R48" s="374" t="s">
        <v>31</v>
      </c>
      <c r="S48" s="116"/>
      <c r="V48" s="496">
        <v>12.42189884185791</v>
      </c>
      <c r="W48" s="496">
        <f>IF(V48="","",V48*O48)</f>
        <v>12.42189884185791</v>
      </c>
      <c r="X48" s="109">
        <f>IF(R48="yes",W48,"")</f>
        <v>12.42189884185791</v>
      </c>
    </row>
    <row r="49" spans="1:24" s="115" customFormat="1" ht="173.25" customHeight="1">
      <c r="A49" s="24"/>
      <c r="B49" s="231" t="s">
        <v>187</v>
      </c>
      <c r="C49" s="420" t="s">
        <v>188</v>
      </c>
      <c r="D49" s="494" t="s">
        <v>189</v>
      </c>
      <c r="E49" s="26"/>
      <c r="F49" s="27"/>
      <c r="G49" s="26"/>
      <c r="H49" s="26"/>
      <c r="I49" s="26"/>
      <c r="J49" s="69"/>
      <c r="K49" s="61"/>
      <c r="L49" s="61"/>
      <c r="M49" s="61"/>
      <c r="N49" s="13"/>
      <c r="O49" s="303">
        <f>1</f>
        <v>1</v>
      </c>
      <c r="P49" s="109"/>
      <c r="R49" s="117"/>
      <c r="S49" s="116"/>
      <c r="V49" s="497"/>
      <c r="W49" s="497" t="str">
        <f>IF(V49="","",V49*O49)</f>
        <v/>
      </c>
      <c r="X49" s="109" t="str">
        <f>IF(R49="yes",W49,"")</f>
        <v/>
      </c>
    </row>
    <row r="50" spans="1:24" s="115" customFormat="1" ht="157.5" customHeight="1">
      <c r="A50" s="24"/>
      <c r="B50" s="152" t="s">
        <v>190</v>
      </c>
      <c r="C50" s="420" t="s">
        <v>191</v>
      </c>
      <c r="D50" s="422" t="s">
        <v>192</v>
      </c>
      <c r="E50" s="79"/>
      <c r="F50" s="74"/>
      <c r="G50" s="79"/>
      <c r="H50" s="79"/>
      <c r="I50" s="79"/>
      <c r="J50" s="89"/>
      <c r="K50" s="61"/>
      <c r="L50" s="237"/>
      <c r="M50" s="237"/>
      <c r="N50" s="299"/>
      <c r="O50" s="303">
        <f>1</f>
        <v>1</v>
      </c>
      <c r="P50" s="109"/>
      <c r="R50" s="117"/>
      <c r="S50" s="116"/>
      <c r="V50" s="497"/>
      <c r="W50" s="497" t="str">
        <f>IF(V50="","",V50*O50)</f>
        <v/>
      </c>
      <c r="X50" s="109" t="str">
        <f>IF(R50="yes",W50,"")</f>
        <v/>
      </c>
    </row>
    <row r="51" spans="1:24" s="115" customFormat="1" ht="52.9" customHeight="1">
      <c r="A51" s="24"/>
      <c r="B51" s="152" t="s">
        <v>193</v>
      </c>
      <c r="C51" s="420" t="s">
        <v>194</v>
      </c>
      <c r="D51" s="421" t="s">
        <v>195</v>
      </c>
      <c r="E51" s="79"/>
      <c r="F51" s="74"/>
      <c r="G51" s="79"/>
      <c r="H51" s="79"/>
      <c r="I51" s="79"/>
      <c r="J51" s="89"/>
      <c r="K51" s="61"/>
      <c r="L51" s="237"/>
      <c r="M51" s="237"/>
      <c r="N51" s="299"/>
      <c r="O51" s="303"/>
      <c r="P51" s="109"/>
      <c r="R51" s="117"/>
      <c r="S51" s="116"/>
      <c r="V51" s="497"/>
      <c r="W51" s="497"/>
      <c r="X51" s="109"/>
    </row>
    <row r="52" spans="1:24" s="115" customFormat="1" ht="173.25" customHeight="1">
      <c r="A52" s="24">
        <v>10</v>
      </c>
      <c r="B52" s="152" t="s">
        <v>196</v>
      </c>
      <c r="C52" s="151" t="s">
        <v>196</v>
      </c>
      <c r="D52" s="422" t="s">
        <v>197</v>
      </c>
      <c r="E52" s="26">
        <f>LEN(D52)</f>
        <v>312</v>
      </c>
      <c r="F52" s="27" t="s">
        <v>34</v>
      </c>
      <c r="G52" s="26" t="s">
        <v>23</v>
      </c>
      <c r="H52" s="26" t="s">
        <v>23</v>
      </c>
      <c r="I52" s="26" t="s">
        <v>35</v>
      </c>
      <c r="J52" s="214" t="s">
        <v>198</v>
      </c>
      <c r="K52" s="55" t="s">
        <v>23</v>
      </c>
      <c r="L52" s="150" t="s">
        <v>199</v>
      </c>
      <c r="M52" s="40"/>
      <c r="N52" s="398"/>
      <c r="O52" s="303">
        <f>1</f>
        <v>1</v>
      </c>
      <c r="P52" s="109"/>
      <c r="R52" s="117" t="s">
        <v>31</v>
      </c>
      <c r="S52" s="116"/>
      <c r="V52" s="497">
        <v>12.600021362304689</v>
      </c>
      <c r="W52" s="497">
        <f>IF(V52="","",V52*O52)</f>
        <v>12.600021362304689</v>
      </c>
      <c r="X52" s="109">
        <f>IF(R52="yes",W52,"")</f>
        <v>12.600021362304689</v>
      </c>
    </row>
    <row r="53" spans="1:24" s="115" customFormat="1" ht="168.75" customHeight="1">
      <c r="A53" s="24"/>
      <c r="B53" s="152" t="s">
        <v>200</v>
      </c>
      <c r="C53" s="423" t="s">
        <v>200</v>
      </c>
      <c r="D53" s="421" t="s">
        <v>201</v>
      </c>
      <c r="E53" s="26"/>
      <c r="F53" s="27"/>
      <c r="G53" s="26"/>
      <c r="H53" s="26"/>
      <c r="I53" s="26"/>
      <c r="J53" s="214"/>
      <c r="K53" s="55"/>
      <c r="L53" s="150"/>
      <c r="M53" s="424"/>
      <c r="N53" s="398"/>
      <c r="O53" s="303"/>
      <c r="P53" s="109"/>
      <c r="R53" s="117"/>
      <c r="S53" s="116"/>
      <c r="V53" s="497"/>
      <c r="W53" s="497"/>
      <c r="X53" s="109"/>
    </row>
    <row r="54" spans="1:24" s="115" customFormat="1" ht="131.25" customHeight="1">
      <c r="A54" s="24"/>
      <c r="B54" s="152" t="s">
        <v>202</v>
      </c>
      <c r="C54" s="428"/>
      <c r="D54" s="429" t="s">
        <v>203</v>
      </c>
      <c r="E54" s="26"/>
      <c r="F54" s="27"/>
      <c r="G54" s="26"/>
      <c r="H54" s="26"/>
      <c r="I54" s="26"/>
      <c r="J54" s="214"/>
      <c r="K54" s="55"/>
      <c r="L54" s="150"/>
      <c r="M54" s="424"/>
      <c r="N54" s="398"/>
      <c r="O54" s="303"/>
      <c r="P54" s="109"/>
      <c r="R54" s="117"/>
      <c r="S54" s="116"/>
      <c r="V54" s="497"/>
      <c r="W54" s="497"/>
      <c r="X54" s="109"/>
    </row>
    <row r="55" spans="1:24" s="115" customFormat="1" ht="108" customHeight="1">
      <c r="A55" s="6" t="e">
        <f>#REF!+1</f>
        <v>#REF!</v>
      </c>
      <c r="B55" s="205" t="s">
        <v>204</v>
      </c>
      <c r="C55" s="10" t="s">
        <v>204</v>
      </c>
      <c r="D55" s="8" t="s">
        <v>205</v>
      </c>
      <c r="E55" s="9">
        <f>LEN(D55)</f>
        <v>269</v>
      </c>
      <c r="F55" s="10" t="s">
        <v>108</v>
      </c>
      <c r="G55" s="9" t="s">
        <v>23</v>
      </c>
      <c r="H55" s="9" t="s">
        <v>23</v>
      </c>
      <c r="I55" s="9" t="s">
        <v>26</v>
      </c>
      <c r="J55" s="11" t="s">
        <v>206</v>
      </c>
      <c r="K55" s="55" t="s">
        <v>23</v>
      </c>
      <c r="L55" s="18" t="s">
        <v>207</v>
      </c>
      <c r="M55" s="38"/>
      <c r="N55" s="2"/>
      <c r="O55" s="303">
        <f>1</f>
        <v>1</v>
      </c>
      <c r="P55" s="109"/>
      <c r="R55" s="117" t="s">
        <v>22</v>
      </c>
      <c r="S55" s="116"/>
      <c r="V55" s="497">
        <v>16.90229415893555</v>
      </c>
      <c r="W55" s="497">
        <f t="shared" ref="W55:W93" si="8">IF(V55="","",V55*O55)</f>
        <v>16.90229415893555</v>
      </c>
      <c r="X55" s="109" t="str">
        <f t="shared" ref="X55:X93" si="9">IF(R55="yes",W55,"")</f>
        <v/>
      </c>
    </row>
    <row r="56" spans="1:24" s="115" customFormat="1" ht="158.25" customHeight="1" thickBot="1">
      <c r="A56" s="6" t="e">
        <f>#REF!+1</f>
        <v>#REF!</v>
      </c>
      <c r="B56" s="207" t="s">
        <v>208</v>
      </c>
      <c r="C56" s="208" t="s">
        <v>208</v>
      </c>
      <c r="D56" s="8" t="s">
        <v>209</v>
      </c>
      <c r="E56" s="12">
        <f>LEN(D56)</f>
        <v>133</v>
      </c>
      <c r="F56" s="10" t="s">
        <v>34</v>
      </c>
      <c r="G56" s="12" t="s">
        <v>23</v>
      </c>
      <c r="H56" s="12" t="s">
        <v>23</v>
      </c>
      <c r="I56" s="9" t="s">
        <v>35</v>
      </c>
      <c r="J56" s="11" t="s">
        <v>210</v>
      </c>
      <c r="K56" s="55" t="s">
        <v>23</v>
      </c>
      <c r="L56" s="18" t="s">
        <v>207</v>
      </c>
      <c r="M56" s="41"/>
      <c r="N56" s="2"/>
      <c r="O56" s="303">
        <f>1</f>
        <v>1</v>
      </c>
      <c r="P56" s="109"/>
      <c r="R56" s="117" t="s">
        <v>22</v>
      </c>
      <c r="S56" s="116"/>
      <c r="V56" s="497">
        <v>7.02484130859375</v>
      </c>
      <c r="W56" s="497">
        <f t="shared" si="8"/>
        <v>7.02484130859375</v>
      </c>
      <c r="X56" s="109" t="str">
        <f t="shared" si="9"/>
        <v/>
      </c>
    </row>
    <row r="57" spans="1:24" s="365" customFormat="1" ht="16.5" customHeight="1" thickBot="1">
      <c r="A57" s="511" t="s">
        <v>211</v>
      </c>
      <c r="B57" s="512"/>
      <c r="C57" s="512"/>
      <c r="D57" s="512"/>
      <c r="E57" s="512"/>
      <c r="F57" s="512"/>
      <c r="G57" s="512"/>
      <c r="H57" s="512"/>
      <c r="I57" s="512"/>
      <c r="J57" s="512"/>
      <c r="K57" s="512"/>
      <c r="L57" s="512"/>
      <c r="M57" s="512"/>
      <c r="N57" s="513"/>
      <c r="O57" s="239"/>
      <c r="P57" s="376"/>
      <c r="R57" s="374"/>
      <c r="S57" s="377"/>
      <c r="V57" s="496"/>
      <c r="W57" s="496" t="str">
        <f t="shared" si="8"/>
        <v/>
      </c>
      <c r="X57" s="376" t="str">
        <f t="shared" si="9"/>
        <v/>
      </c>
    </row>
    <row r="58" spans="1:24" s="115" customFormat="1">
      <c r="A58" s="164"/>
      <c r="B58" s="164"/>
      <c r="C58" s="164"/>
      <c r="D58" s="79"/>
      <c r="E58" s="164"/>
      <c r="F58" s="164"/>
      <c r="G58" s="164"/>
      <c r="H58" s="164"/>
      <c r="I58" s="164"/>
      <c r="J58" s="164"/>
      <c r="K58" s="61"/>
      <c r="L58" s="164"/>
      <c r="M58" s="164"/>
      <c r="N58" s="28"/>
      <c r="O58" s="303">
        <f>1</f>
        <v>1</v>
      </c>
      <c r="P58" s="109"/>
      <c r="R58" s="117"/>
      <c r="S58" s="116"/>
      <c r="V58" s="497"/>
      <c r="W58" s="497" t="str">
        <f t="shared" si="8"/>
        <v/>
      </c>
      <c r="X58" s="109" t="str">
        <f t="shared" si="9"/>
        <v/>
      </c>
    </row>
    <row r="59" spans="1:24" s="115" customFormat="1" ht="409.5" customHeight="1">
      <c r="A59" s="73" t="e">
        <f>A56+1</f>
        <v>#REF!</v>
      </c>
      <c r="B59" s="204" t="s">
        <v>212</v>
      </c>
      <c r="C59" s="114" t="s">
        <v>212</v>
      </c>
      <c r="D59" s="113" t="s">
        <v>213</v>
      </c>
      <c r="E59" s="112">
        <f>LEN(D59)</f>
        <v>1204</v>
      </c>
      <c r="F59" s="114" t="s">
        <v>34</v>
      </c>
      <c r="G59" s="112" t="s">
        <v>23</v>
      </c>
      <c r="H59" s="112" t="s">
        <v>23</v>
      </c>
      <c r="I59" s="112" t="s">
        <v>214</v>
      </c>
      <c r="J59" s="111" t="s">
        <v>215</v>
      </c>
      <c r="K59" s="189" t="s">
        <v>23</v>
      </c>
      <c r="L59" s="118" t="s">
        <v>216</v>
      </c>
      <c r="M59" s="29"/>
      <c r="N59" s="28"/>
      <c r="O59" s="239">
        <f>1</f>
        <v>1</v>
      </c>
      <c r="P59" s="109"/>
      <c r="R59" s="374" t="s">
        <v>31</v>
      </c>
      <c r="S59" s="116"/>
      <c r="V59" s="496">
        <v>31.888334274291989</v>
      </c>
      <c r="W59" s="496">
        <f t="shared" si="8"/>
        <v>31.888334274291989</v>
      </c>
      <c r="X59" s="109">
        <f t="shared" si="9"/>
        <v>31.888334274291989</v>
      </c>
    </row>
    <row r="60" spans="1:24" s="115" customFormat="1" ht="141.75" customHeight="1">
      <c r="A60" s="73"/>
      <c r="B60" s="204" t="s">
        <v>217</v>
      </c>
      <c r="C60" s="213" t="s">
        <v>217</v>
      </c>
      <c r="D60" s="119" t="s">
        <v>218</v>
      </c>
      <c r="E60" s="112">
        <f>LEN(D60)</f>
        <v>143</v>
      </c>
      <c r="F60" s="114" t="s">
        <v>34</v>
      </c>
      <c r="G60" s="112" t="s">
        <v>23</v>
      </c>
      <c r="H60" s="112" t="s">
        <v>23</v>
      </c>
      <c r="I60" s="112" t="s">
        <v>35</v>
      </c>
      <c r="J60" s="111" t="s">
        <v>219</v>
      </c>
      <c r="K60" s="189" t="s">
        <v>23</v>
      </c>
      <c r="L60" s="118" t="s">
        <v>220</v>
      </c>
      <c r="M60" s="29"/>
      <c r="N60" s="28"/>
      <c r="O60" s="239">
        <f>1</f>
        <v>1</v>
      </c>
      <c r="P60" s="109"/>
      <c r="R60" s="374" t="s">
        <v>31</v>
      </c>
      <c r="S60" s="116"/>
      <c r="V60" s="496">
        <v>8</v>
      </c>
      <c r="W60" s="496">
        <f t="shared" si="8"/>
        <v>8</v>
      </c>
      <c r="X60" s="109">
        <f t="shared" si="9"/>
        <v>8</v>
      </c>
    </row>
    <row r="61" spans="1:24" s="115" customFormat="1" ht="136.5" customHeight="1">
      <c r="A61" s="73"/>
      <c r="B61" s="204" t="s">
        <v>221</v>
      </c>
      <c r="C61" s="213" t="s">
        <v>221</v>
      </c>
      <c r="D61" s="119" t="s">
        <v>222</v>
      </c>
      <c r="E61" s="112">
        <f>LEN(D61)</f>
        <v>170</v>
      </c>
      <c r="F61" s="114" t="s">
        <v>34</v>
      </c>
      <c r="G61" s="112" t="s">
        <v>23</v>
      </c>
      <c r="H61" s="112" t="s">
        <v>23</v>
      </c>
      <c r="I61" s="112" t="s">
        <v>35</v>
      </c>
      <c r="J61" s="111" t="s">
        <v>219</v>
      </c>
      <c r="K61" s="189" t="s">
        <v>23</v>
      </c>
      <c r="L61" s="118" t="s">
        <v>223</v>
      </c>
      <c r="M61" s="29"/>
      <c r="N61" s="28"/>
      <c r="O61" s="239">
        <f>1</f>
        <v>1</v>
      </c>
      <c r="P61" s="109"/>
      <c r="R61" s="374" t="s">
        <v>31</v>
      </c>
      <c r="S61" s="116"/>
      <c r="V61" s="496">
        <v>8</v>
      </c>
      <c r="W61" s="496">
        <f t="shared" si="8"/>
        <v>8</v>
      </c>
      <c r="X61" s="109">
        <f t="shared" si="9"/>
        <v>8</v>
      </c>
    </row>
    <row r="62" spans="1:24" s="115" customFormat="1" ht="136.5" customHeight="1">
      <c r="A62" s="73"/>
      <c r="B62" s="204" t="s">
        <v>224</v>
      </c>
      <c r="C62" s="213" t="s">
        <v>224</v>
      </c>
      <c r="D62" s="119" t="s">
        <v>225</v>
      </c>
      <c r="E62" s="112">
        <f>LEN(D62)</f>
        <v>176</v>
      </c>
      <c r="F62" s="114" t="s">
        <v>34</v>
      </c>
      <c r="G62" s="112" t="s">
        <v>23</v>
      </c>
      <c r="H62" s="112" t="s">
        <v>23</v>
      </c>
      <c r="I62" s="112" t="s">
        <v>35</v>
      </c>
      <c r="J62" s="111" t="s">
        <v>219</v>
      </c>
      <c r="K62" s="189" t="s">
        <v>23</v>
      </c>
      <c r="L62" s="118" t="s">
        <v>226</v>
      </c>
      <c r="M62" s="29"/>
      <c r="N62" s="28"/>
      <c r="O62" s="239">
        <f>1</f>
        <v>1</v>
      </c>
      <c r="P62" s="109"/>
      <c r="R62" s="374" t="s">
        <v>31</v>
      </c>
      <c r="S62" s="116"/>
      <c r="V62" s="496">
        <v>8</v>
      </c>
      <c r="W62" s="496">
        <f t="shared" si="8"/>
        <v>8</v>
      </c>
      <c r="X62" s="109">
        <f t="shared" si="9"/>
        <v>8</v>
      </c>
    </row>
    <row r="63" spans="1:24" s="115" customFormat="1">
      <c r="A63" s="73"/>
      <c r="B63" s="230"/>
      <c r="C63" s="235"/>
      <c r="D63" s="236"/>
      <c r="E63" s="79"/>
      <c r="F63" s="74"/>
      <c r="G63" s="79"/>
      <c r="H63" s="79"/>
      <c r="I63" s="79"/>
      <c r="J63" s="61"/>
      <c r="K63" s="36"/>
      <c r="L63" s="143"/>
      <c r="M63" s="143"/>
      <c r="N63" s="28"/>
      <c r="O63" s="303">
        <f>1</f>
        <v>1</v>
      </c>
      <c r="P63" s="109"/>
      <c r="R63" s="117"/>
      <c r="S63" s="116"/>
      <c r="V63" s="497"/>
      <c r="W63" s="497" t="str">
        <f t="shared" si="8"/>
        <v/>
      </c>
      <c r="X63" s="109" t="str">
        <f t="shared" si="9"/>
        <v/>
      </c>
    </row>
    <row r="64" spans="1:24" s="115" customFormat="1" ht="189" customHeight="1">
      <c r="A64" s="24" t="e">
        <f>#REF!+1</f>
        <v>#REF!</v>
      </c>
      <c r="B64" s="154" t="s">
        <v>227</v>
      </c>
      <c r="C64" s="114" t="s">
        <v>227</v>
      </c>
      <c r="D64" s="134" t="s">
        <v>228</v>
      </c>
      <c r="E64" s="120">
        <f>LEN(D64)</f>
        <v>290</v>
      </c>
      <c r="F64" s="129" t="s">
        <v>34</v>
      </c>
      <c r="G64" s="120" t="s">
        <v>23</v>
      </c>
      <c r="H64" s="120" t="s">
        <v>23</v>
      </c>
      <c r="I64" s="120" t="s">
        <v>35</v>
      </c>
      <c r="J64" s="144" t="s">
        <v>229</v>
      </c>
      <c r="K64" s="189" t="s">
        <v>23</v>
      </c>
      <c r="L64" s="144" t="s">
        <v>230</v>
      </c>
      <c r="M64" s="36"/>
      <c r="N64" s="2"/>
      <c r="O64" s="239">
        <f>1</f>
        <v>1</v>
      </c>
      <c r="P64" s="109"/>
      <c r="R64" s="374" t="s">
        <v>31</v>
      </c>
      <c r="S64" s="116"/>
      <c r="V64" s="496">
        <v>22.126214981079102</v>
      </c>
      <c r="W64" s="496">
        <f t="shared" si="8"/>
        <v>22.126214981079102</v>
      </c>
      <c r="X64" s="109">
        <f t="shared" si="9"/>
        <v>22.126214981079102</v>
      </c>
    </row>
    <row r="65" spans="1:24" s="115" customFormat="1">
      <c r="A65" s="24"/>
      <c r="B65" s="152"/>
      <c r="C65" s="74"/>
      <c r="D65" s="150"/>
      <c r="E65" s="26"/>
      <c r="F65" s="75"/>
      <c r="G65" s="26"/>
      <c r="H65" s="26"/>
      <c r="I65" s="26"/>
      <c r="J65" s="65"/>
      <c r="K65" s="36"/>
      <c r="L65" s="65"/>
      <c r="M65" s="65"/>
      <c r="N65" s="2"/>
      <c r="O65" s="303">
        <f>1</f>
        <v>1</v>
      </c>
      <c r="P65" s="109"/>
      <c r="R65" s="117"/>
      <c r="S65" s="116"/>
      <c r="V65" s="497"/>
      <c r="W65" s="497" t="str">
        <f t="shared" si="8"/>
        <v/>
      </c>
      <c r="X65" s="109" t="str">
        <f t="shared" si="9"/>
        <v/>
      </c>
    </row>
    <row r="66" spans="1:24" s="115" customFormat="1" ht="408" customHeight="1">
      <c r="A66" s="24" t="e">
        <f>A64+1</f>
        <v>#REF!</v>
      </c>
      <c r="B66" s="154" t="s">
        <v>231</v>
      </c>
      <c r="C66" s="114" t="s">
        <v>231</v>
      </c>
      <c r="D66" s="134" t="s">
        <v>232</v>
      </c>
      <c r="E66" s="120">
        <f>LEN(D66)</f>
        <v>1218</v>
      </c>
      <c r="F66" s="129" t="s">
        <v>34</v>
      </c>
      <c r="G66" s="120" t="s">
        <v>23</v>
      </c>
      <c r="H66" s="120" t="s">
        <v>23</v>
      </c>
      <c r="I66" s="120" t="s">
        <v>233</v>
      </c>
      <c r="J66" s="111" t="s">
        <v>234</v>
      </c>
      <c r="K66" s="189" t="s">
        <v>23</v>
      </c>
      <c r="L66" s="118" t="s">
        <v>235</v>
      </c>
      <c r="M66" s="29"/>
      <c r="N66" s="2"/>
      <c r="O66" s="239">
        <f>1</f>
        <v>1</v>
      </c>
      <c r="P66" s="109"/>
      <c r="R66" s="374" t="s">
        <v>31</v>
      </c>
      <c r="S66" s="116"/>
      <c r="V66" s="496">
        <v>18.710653305053711</v>
      </c>
      <c r="W66" s="496">
        <f t="shared" si="8"/>
        <v>18.710653305053711</v>
      </c>
      <c r="X66" s="109">
        <f t="shared" si="9"/>
        <v>18.710653305053711</v>
      </c>
    </row>
    <row r="67" spans="1:24" s="202" customFormat="1" ht="181.9" customHeight="1">
      <c r="A67" s="24"/>
      <c r="B67" s="204" t="s">
        <v>236</v>
      </c>
      <c r="C67" s="213" t="s">
        <v>236</v>
      </c>
      <c r="D67" s="119" t="s">
        <v>218</v>
      </c>
      <c r="E67" s="112">
        <f>LEN(D67)</f>
        <v>143</v>
      </c>
      <c r="F67" s="114" t="s">
        <v>34</v>
      </c>
      <c r="G67" s="112" t="s">
        <v>23</v>
      </c>
      <c r="H67" s="112" t="s">
        <v>23</v>
      </c>
      <c r="I67" s="112" t="s">
        <v>35</v>
      </c>
      <c r="J67" s="111" t="s">
        <v>237</v>
      </c>
      <c r="K67" s="189" t="s">
        <v>23</v>
      </c>
      <c r="L67" s="118" t="s">
        <v>238</v>
      </c>
      <c r="M67" s="29"/>
      <c r="N67" s="28"/>
      <c r="O67" s="334">
        <f>1</f>
        <v>1</v>
      </c>
      <c r="P67" s="110"/>
      <c r="R67" s="378" t="s">
        <v>31</v>
      </c>
      <c r="S67" s="196"/>
      <c r="V67" s="500">
        <v>8</v>
      </c>
      <c r="W67" s="500">
        <f t="shared" si="8"/>
        <v>8</v>
      </c>
      <c r="X67" s="110">
        <f t="shared" si="9"/>
        <v>8</v>
      </c>
    </row>
    <row r="68" spans="1:24" s="202" customFormat="1" ht="181.9" customHeight="1">
      <c r="A68" s="24"/>
      <c r="B68" s="204" t="s">
        <v>239</v>
      </c>
      <c r="C68" s="213" t="s">
        <v>239</v>
      </c>
      <c r="D68" s="119" t="s">
        <v>222</v>
      </c>
      <c r="E68" s="112">
        <f>LEN(D68)</f>
        <v>170</v>
      </c>
      <c r="F68" s="114" t="s">
        <v>34</v>
      </c>
      <c r="G68" s="112" t="s">
        <v>23</v>
      </c>
      <c r="H68" s="112" t="s">
        <v>23</v>
      </c>
      <c r="I68" s="112" t="s">
        <v>35</v>
      </c>
      <c r="J68" s="111" t="s">
        <v>237</v>
      </c>
      <c r="K68" s="189" t="s">
        <v>23</v>
      </c>
      <c r="L68" s="118" t="s">
        <v>240</v>
      </c>
      <c r="M68" s="29"/>
      <c r="N68" s="28"/>
      <c r="O68" s="334">
        <f>1</f>
        <v>1</v>
      </c>
      <c r="P68" s="110"/>
      <c r="R68" s="378" t="s">
        <v>31</v>
      </c>
      <c r="S68" s="196"/>
      <c r="V68" s="500">
        <v>8</v>
      </c>
      <c r="W68" s="500">
        <f t="shared" si="8"/>
        <v>8</v>
      </c>
      <c r="X68" s="110">
        <f t="shared" si="9"/>
        <v>8</v>
      </c>
    </row>
    <row r="69" spans="1:24" s="115" customFormat="1" ht="181.9" customHeight="1">
      <c r="A69" s="24"/>
      <c r="B69" s="204" t="s">
        <v>241</v>
      </c>
      <c r="C69" s="213" t="s">
        <v>241</v>
      </c>
      <c r="D69" s="119" t="s">
        <v>225</v>
      </c>
      <c r="E69" s="112">
        <f>LEN(D69)</f>
        <v>176</v>
      </c>
      <c r="F69" s="114" t="s">
        <v>34</v>
      </c>
      <c r="G69" s="112" t="s">
        <v>23</v>
      </c>
      <c r="H69" s="112" t="s">
        <v>23</v>
      </c>
      <c r="I69" s="112" t="s">
        <v>35</v>
      </c>
      <c r="J69" s="111" t="s">
        <v>237</v>
      </c>
      <c r="K69" s="189" t="s">
        <v>23</v>
      </c>
      <c r="L69" s="118" t="s">
        <v>242</v>
      </c>
      <c r="M69" s="29"/>
      <c r="N69" s="28"/>
      <c r="O69" s="239">
        <f>1</f>
        <v>1</v>
      </c>
      <c r="P69" s="109"/>
      <c r="R69" s="374" t="s">
        <v>31</v>
      </c>
      <c r="S69" s="116"/>
      <c r="V69" s="496">
        <v>8</v>
      </c>
      <c r="W69" s="496">
        <f t="shared" si="8"/>
        <v>8</v>
      </c>
      <c r="X69" s="109">
        <f t="shared" si="9"/>
        <v>8</v>
      </c>
    </row>
    <row r="70" spans="1:24" s="115" customFormat="1">
      <c r="A70" s="24"/>
      <c r="B70" s="152"/>
      <c r="C70" s="235"/>
      <c r="D70" s="54"/>
      <c r="E70" s="26"/>
      <c r="F70" s="82"/>
      <c r="G70" s="79"/>
      <c r="H70" s="79"/>
      <c r="I70" s="79"/>
      <c r="J70" s="61"/>
      <c r="K70" s="36"/>
      <c r="L70" s="61"/>
      <c r="M70" s="61"/>
      <c r="N70" s="312"/>
      <c r="O70" s="303">
        <f>1</f>
        <v>1</v>
      </c>
      <c r="P70" s="109"/>
      <c r="R70" s="117"/>
      <c r="S70" s="116"/>
      <c r="V70" s="497"/>
      <c r="W70" s="497" t="str">
        <f t="shared" si="8"/>
        <v/>
      </c>
      <c r="X70" s="109" t="str">
        <f t="shared" si="9"/>
        <v/>
      </c>
    </row>
    <row r="71" spans="1:24" s="115" customFormat="1" ht="189" customHeight="1">
      <c r="A71" s="24" t="e">
        <f>#REF!+1</f>
        <v>#REF!</v>
      </c>
      <c r="B71" s="154" t="s">
        <v>243</v>
      </c>
      <c r="C71" s="114" t="s">
        <v>243</v>
      </c>
      <c r="D71" s="134" t="s">
        <v>244</v>
      </c>
      <c r="E71" s="120">
        <f>LEN(D71)</f>
        <v>290</v>
      </c>
      <c r="F71" s="129" t="s">
        <v>34</v>
      </c>
      <c r="G71" s="120" t="s">
        <v>23</v>
      </c>
      <c r="H71" s="120" t="s">
        <v>23</v>
      </c>
      <c r="I71" s="120" t="s">
        <v>35</v>
      </c>
      <c r="J71" s="144" t="s">
        <v>245</v>
      </c>
      <c r="K71" s="189" t="s">
        <v>23</v>
      </c>
      <c r="L71" s="144" t="s">
        <v>246</v>
      </c>
      <c r="M71" s="36"/>
      <c r="N71" s="2"/>
      <c r="O71" s="239">
        <f>1</f>
        <v>1</v>
      </c>
      <c r="P71" s="109"/>
      <c r="R71" s="374" t="s">
        <v>31</v>
      </c>
      <c r="S71" s="116"/>
      <c r="V71" s="496">
        <v>17.26140213012695</v>
      </c>
      <c r="W71" s="496">
        <f t="shared" si="8"/>
        <v>17.26140213012695</v>
      </c>
      <c r="X71" s="109">
        <f t="shared" si="9"/>
        <v>17.26140213012695</v>
      </c>
    </row>
    <row r="72" spans="1:24" s="115" customFormat="1">
      <c r="A72" s="24"/>
      <c r="B72" s="152"/>
      <c r="C72" s="74"/>
      <c r="D72" s="150"/>
      <c r="E72" s="26"/>
      <c r="F72" s="75"/>
      <c r="G72" s="26"/>
      <c r="H72" s="26"/>
      <c r="I72" s="26"/>
      <c r="J72" s="65"/>
      <c r="K72" s="36"/>
      <c r="L72" s="65"/>
      <c r="M72" s="65"/>
      <c r="N72" s="2"/>
      <c r="O72" s="303">
        <f>1</f>
        <v>1</v>
      </c>
      <c r="P72" s="109"/>
      <c r="R72" s="117"/>
      <c r="S72" s="116"/>
      <c r="V72" s="497"/>
      <c r="W72" s="497" t="str">
        <f t="shared" si="8"/>
        <v/>
      </c>
      <c r="X72" s="109" t="str">
        <f t="shared" si="9"/>
        <v/>
      </c>
    </row>
    <row r="73" spans="1:24" s="115" customFormat="1" ht="409.5" customHeight="1">
      <c r="A73" s="24" t="e">
        <f>A71+1</f>
        <v>#REF!</v>
      </c>
      <c r="B73" s="154" t="s">
        <v>247</v>
      </c>
      <c r="C73" s="114" t="s">
        <v>247</v>
      </c>
      <c r="D73" s="134" t="s">
        <v>248</v>
      </c>
      <c r="E73" s="120">
        <f>LEN(D73)</f>
        <v>1225</v>
      </c>
      <c r="F73" s="129" t="s">
        <v>34</v>
      </c>
      <c r="G73" s="120" t="s">
        <v>23</v>
      </c>
      <c r="H73" s="120" t="s">
        <v>23</v>
      </c>
      <c r="I73" s="120" t="s">
        <v>249</v>
      </c>
      <c r="J73" s="111" t="s">
        <v>250</v>
      </c>
      <c r="K73" s="189" t="s">
        <v>23</v>
      </c>
      <c r="L73" s="118" t="s">
        <v>251</v>
      </c>
      <c r="M73" s="29"/>
      <c r="N73" s="2"/>
      <c r="O73" s="239">
        <f>1</f>
        <v>1</v>
      </c>
      <c r="P73" s="109"/>
      <c r="R73" s="374" t="s">
        <v>31</v>
      </c>
      <c r="S73" s="116"/>
      <c r="V73" s="496">
        <v>14.47539234161377</v>
      </c>
      <c r="W73" s="496">
        <f t="shared" si="8"/>
        <v>14.47539234161377</v>
      </c>
      <c r="X73" s="109">
        <f t="shared" si="9"/>
        <v>14.47539234161377</v>
      </c>
    </row>
    <row r="74" spans="1:24" s="202" customFormat="1" ht="181.9" customHeight="1">
      <c r="A74" s="296"/>
      <c r="B74" s="204" t="s">
        <v>252</v>
      </c>
      <c r="C74" s="213" t="s">
        <v>252</v>
      </c>
      <c r="D74" s="119" t="s">
        <v>218</v>
      </c>
      <c r="E74" s="112">
        <f>LEN(D74)</f>
        <v>143</v>
      </c>
      <c r="F74" s="114" t="s">
        <v>34</v>
      </c>
      <c r="G74" s="112" t="s">
        <v>23</v>
      </c>
      <c r="H74" s="112" t="s">
        <v>23</v>
      </c>
      <c r="I74" s="112" t="s">
        <v>35</v>
      </c>
      <c r="J74" s="111" t="s">
        <v>253</v>
      </c>
      <c r="K74" s="189" t="s">
        <v>23</v>
      </c>
      <c r="L74" s="118" t="s">
        <v>254</v>
      </c>
      <c r="M74" s="29"/>
      <c r="N74" s="28"/>
      <c r="O74" s="334">
        <f>1</f>
        <v>1</v>
      </c>
      <c r="P74" s="110"/>
      <c r="R74" s="378" t="s">
        <v>31</v>
      </c>
      <c r="S74" s="196"/>
      <c r="V74" s="500">
        <v>8</v>
      </c>
      <c r="W74" s="500">
        <f t="shared" si="8"/>
        <v>8</v>
      </c>
      <c r="X74" s="110">
        <f t="shared" si="9"/>
        <v>8</v>
      </c>
    </row>
    <row r="75" spans="1:24" s="202" customFormat="1" ht="181.9" customHeight="1">
      <c r="A75" s="296"/>
      <c r="B75" s="204" t="s">
        <v>255</v>
      </c>
      <c r="C75" s="213" t="s">
        <v>255</v>
      </c>
      <c r="D75" s="119" t="s">
        <v>222</v>
      </c>
      <c r="E75" s="112">
        <f>LEN(D75)</f>
        <v>170</v>
      </c>
      <c r="F75" s="114" t="s">
        <v>34</v>
      </c>
      <c r="G75" s="112" t="s">
        <v>23</v>
      </c>
      <c r="H75" s="112" t="s">
        <v>23</v>
      </c>
      <c r="I75" s="112" t="s">
        <v>35</v>
      </c>
      <c r="J75" s="111" t="s">
        <v>253</v>
      </c>
      <c r="K75" s="189" t="s">
        <v>23</v>
      </c>
      <c r="L75" s="118" t="s">
        <v>256</v>
      </c>
      <c r="M75" s="29"/>
      <c r="N75" s="28"/>
      <c r="O75" s="334">
        <f>1</f>
        <v>1</v>
      </c>
      <c r="P75" s="110"/>
      <c r="R75" s="378" t="s">
        <v>31</v>
      </c>
      <c r="S75" s="196"/>
      <c r="V75" s="500">
        <v>8</v>
      </c>
      <c r="W75" s="500">
        <f t="shared" si="8"/>
        <v>8</v>
      </c>
      <c r="X75" s="110">
        <f t="shared" si="9"/>
        <v>8</v>
      </c>
    </row>
    <row r="76" spans="1:24" s="115" customFormat="1" ht="181.9" customHeight="1">
      <c r="A76" s="296"/>
      <c r="B76" s="204" t="s">
        <v>257</v>
      </c>
      <c r="C76" s="213" t="s">
        <v>257</v>
      </c>
      <c r="D76" s="119" t="s">
        <v>225</v>
      </c>
      <c r="E76" s="112">
        <f>LEN(D76)</f>
        <v>176</v>
      </c>
      <c r="F76" s="114" t="s">
        <v>34</v>
      </c>
      <c r="G76" s="112" t="s">
        <v>23</v>
      </c>
      <c r="H76" s="112" t="s">
        <v>23</v>
      </c>
      <c r="I76" s="112" t="s">
        <v>35</v>
      </c>
      <c r="J76" s="111" t="s">
        <v>253</v>
      </c>
      <c r="K76" s="189" t="s">
        <v>23</v>
      </c>
      <c r="L76" s="118" t="s">
        <v>258</v>
      </c>
      <c r="M76" s="29"/>
      <c r="N76" s="28"/>
      <c r="O76" s="239">
        <f>1</f>
        <v>1</v>
      </c>
      <c r="P76" s="109"/>
      <c r="R76" s="374" t="s">
        <v>31</v>
      </c>
      <c r="S76" s="116"/>
      <c r="V76" s="496">
        <v>8</v>
      </c>
      <c r="W76" s="496">
        <f t="shared" si="8"/>
        <v>8</v>
      </c>
      <c r="X76" s="109">
        <f t="shared" si="9"/>
        <v>8</v>
      </c>
    </row>
    <row r="77" spans="1:24" s="115" customFormat="1">
      <c r="A77" s="73"/>
      <c r="B77" s="230"/>
      <c r="C77" s="235"/>
      <c r="D77" s="236"/>
      <c r="E77" s="79"/>
      <c r="F77" s="74"/>
      <c r="G77" s="79"/>
      <c r="H77" s="79"/>
      <c r="I77" s="79"/>
      <c r="J77" s="61"/>
      <c r="K77" s="36"/>
      <c r="L77" s="143"/>
      <c r="M77" s="143"/>
      <c r="N77" s="28"/>
      <c r="O77" s="303">
        <f>1</f>
        <v>1</v>
      </c>
      <c r="P77" s="109"/>
      <c r="R77" s="117"/>
      <c r="S77" s="116"/>
      <c r="V77" s="497"/>
      <c r="W77" s="497" t="str">
        <f t="shared" si="8"/>
        <v/>
      </c>
      <c r="X77" s="109" t="str">
        <f t="shared" si="9"/>
        <v/>
      </c>
    </row>
    <row r="78" spans="1:24" s="115" customFormat="1">
      <c r="A78" s="24"/>
      <c r="B78" s="152"/>
      <c r="C78" s="235"/>
      <c r="D78" s="54"/>
      <c r="E78" s="26"/>
      <c r="F78" s="82"/>
      <c r="G78" s="79"/>
      <c r="H78" s="79"/>
      <c r="I78" s="79"/>
      <c r="J78" s="61"/>
      <c r="K78" s="36"/>
      <c r="L78" s="61"/>
      <c r="M78" s="61"/>
      <c r="N78" s="312"/>
      <c r="O78" s="303">
        <f>1</f>
        <v>1</v>
      </c>
      <c r="P78" s="109"/>
      <c r="R78" s="117"/>
      <c r="S78" s="116"/>
      <c r="V78" s="497"/>
      <c r="W78" s="497" t="str">
        <f t="shared" si="8"/>
        <v/>
      </c>
      <c r="X78" s="109" t="str">
        <f t="shared" si="9"/>
        <v/>
      </c>
    </row>
    <row r="79" spans="1:24" s="115" customFormat="1" ht="189" customHeight="1">
      <c r="A79" s="24" t="e">
        <f>#REF!+1</f>
        <v>#REF!</v>
      </c>
      <c r="B79" s="154" t="s">
        <v>259</v>
      </c>
      <c r="C79" s="114" t="s">
        <v>259</v>
      </c>
      <c r="D79" s="163" t="s">
        <v>260</v>
      </c>
      <c r="E79" s="120">
        <f>LEN(D79)</f>
        <v>291</v>
      </c>
      <c r="F79" s="129" t="s">
        <v>34</v>
      </c>
      <c r="G79" s="120" t="s">
        <v>23</v>
      </c>
      <c r="H79" s="120" t="s">
        <v>23</v>
      </c>
      <c r="I79" s="120" t="s">
        <v>35</v>
      </c>
      <c r="J79" s="144" t="s">
        <v>261</v>
      </c>
      <c r="K79" s="189" t="s">
        <v>23</v>
      </c>
      <c r="L79" s="144" t="s">
        <v>262</v>
      </c>
      <c r="M79" s="36"/>
      <c r="N79" s="2"/>
      <c r="O79" s="239">
        <f>1</f>
        <v>1</v>
      </c>
      <c r="P79" s="109"/>
      <c r="R79" s="374" t="s">
        <v>31</v>
      </c>
      <c r="S79" s="116"/>
      <c r="V79" s="496">
        <v>15.87650299072266</v>
      </c>
      <c r="W79" s="496">
        <f t="shared" si="8"/>
        <v>15.87650299072266</v>
      </c>
      <c r="X79" s="109">
        <f t="shared" si="9"/>
        <v>15.87650299072266</v>
      </c>
    </row>
    <row r="80" spans="1:24" s="115" customFormat="1">
      <c r="A80" s="24"/>
      <c r="B80" s="152"/>
      <c r="C80" s="74"/>
      <c r="D80" s="234"/>
      <c r="E80" s="26"/>
      <c r="F80" s="75"/>
      <c r="G80" s="26"/>
      <c r="H80" s="26"/>
      <c r="I80" s="26"/>
      <c r="J80" s="36"/>
      <c r="K80" s="36"/>
      <c r="L80" s="36"/>
      <c r="M80" s="36"/>
      <c r="N80" s="2"/>
      <c r="O80" s="303">
        <f>1</f>
        <v>1</v>
      </c>
      <c r="P80" s="109"/>
      <c r="R80" s="117"/>
      <c r="S80" s="116"/>
      <c r="V80" s="497"/>
      <c r="W80" s="497" t="str">
        <f t="shared" si="8"/>
        <v/>
      </c>
      <c r="X80" s="109" t="str">
        <f t="shared" si="9"/>
        <v/>
      </c>
    </row>
    <row r="81" spans="1:24" s="115" customFormat="1" ht="409.15" customHeight="1">
      <c r="A81" s="24" t="e">
        <f>#REF!+1</f>
        <v>#REF!</v>
      </c>
      <c r="B81" s="154" t="s">
        <v>263</v>
      </c>
      <c r="C81" s="325" t="s">
        <v>264</v>
      </c>
      <c r="D81" s="326" t="s">
        <v>265</v>
      </c>
      <c r="E81" s="120">
        <f>LEN(D81)</f>
        <v>1440</v>
      </c>
      <c r="F81" s="129" t="s">
        <v>266</v>
      </c>
      <c r="G81" s="120" t="s">
        <v>23</v>
      </c>
      <c r="H81" s="120" t="s">
        <v>23</v>
      </c>
      <c r="I81" s="314" t="s">
        <v>267</v>
      </c>
      <c r="J81" s="144" t="s">
        <v>268</v>
      </c>
      <c r="K81" s="189" t="s">
        <v>269</v>
      </c>
      <c r="L81" s="144" t="s">
        <v>270</v>
      </c>
      <c r="M81" s="64"/>
      <c r="N81" s="2"/>
      <c r="O81" s="239">
        <f>1</f>
        <v>1</v>
      </c>
      <c r="P81" s="109"/>
      <c r="R81" s="374" t="s">
        <v>31</v>
      </c>
      <c r="S81" s="116"/>
      <c r="V81" s="496">
        <v>37.853630065917969</v>
      </c>
      <c r="W81" s="496">
        <f t="shared" si="8"/>
        <v>37.853630065917969</v>
      </c>
      <c r="X81" s="109">
        <f t="shared" si="9"/>
        <v>37.853630065917969</v>
      </c>
    </row>
    <row r="82" spans="1:24" s="115" customFormat="1" ht="16.5" customHeight="1" thickBot="1">
      <c r="A82" s="24"/>
      <c r="B82" s="152"/>
      <c r="C82" s="74"/>
      <c r="D82" s="54"/>
      <c r="E82" s="26"/>
      <c r="F82" s="75"/>
      <c r="G82" s="26"/>
      <c r="H82" s="26"/>
      <c r="I82" s="26"/>
      <c r="J82" s="36"/>
      <c r="K82" s="36"/>
      <c r="L82" s="36"/>
      <c r="M82" s="65"/>
      <c r="N82" s="28"/>
      <c r="O82" s="303">
        <f>1</f>
        <v>1</v>
      </c>
      <c r="P82" s="109"/>
      <c r="R82" s="117"/>
      <c r="S82" s="116"/>
      <c r="V82" s="497"/>
      <c r="W82" s="497" t="str">
        <f t="shared" si="8"/>
        <v/>
      </c>
      <c r="X82" s="109" t="str">
        <f t="shared" si="9"/>
        <v/>
      </c>
    </row>
    <row r="83" spans="1:24" s="365" customFormat="1" ht="16.5" customHeight="1" thickBot="1">
      <c r="A83" s="511" t="s">
        <v>271</v>
      </c>
      <c r="B83" s="512"/>
      <c r="C83" s="512"/>
      <c r="D83" s="512"/>
      <c r="E83" s="512"/>
      <c r="F83" s="512"/>
      <c r="G83" s="512"/>
      <c r="H83" s="512"/>
      <c r="I83" s="512"/>
      <c r="J83" s="512"/>
      <c r="K83" s="512"/>
      <c r="L83" s="512"/>
      <c r="M83" s="512"/>
      <c r="N83" s="513"/>
      <c r="O83" s="239"/>
      <c r="P83" s="376"/>
      <c r="R83" s="374"/>
      <c r="S83" s="377"/>
      <c r="V83" s="496"/>
      <c r="W83" s="496" t="str">
        <f t="shared" si="8"/>
        <v/>
      </c>
      <c r="X83" s="376" t="str">
        <f t="shared" si="9"/>
        <v/>
      </c>
    </row>
    <row r="84" spans="1:24" s="115" customFormat="1" ht="157.5" customHeight="1">
      <c r="A84" s="73" t="e">
        <f>#REF!+1</f>
        <v>#REF!</v>
      </c>
      <c r="B84" s="162" t="s">
        <v>272</v>
      </c>
      <c r="C84" s="114" t="s">
        <v>272</v>
      </c>
      <c r="D84" s="138" t="s">
        <v>273</v>
      </c>
      <c r="E84" s="112">
        <f>LEN(D84)</f>
        <v>219</v>
      </c>
      <c r="F84" s="122" t="s">
        <v>34</v>
      </c>
      <c r="G84" s="112" t="s">
        <v>23</v>
      </c>
      <c r="H84" s="112" t="s">
        <v>274</v>
      </c>
      <c r="I84" s="120" t="s">
        <v>35</v>
      </c>
      <c r="J84" s="137" t="s">
        <v>275</v>
      </c>
      <c r="K84" s="189" t="s">
        <v>23</v>
      </c>
      <c r="L84" s="118" t="s">
        <v>276</v>
      </c>
      <c r="M84" s="143"/>
      <c r="N84" s="161"/>
      <c r="O84" s="303" t="e">
        <f>#REF!</f>
        <v>#REF!</v>
      </c>
      <c r="P84" s="109"/>
      <c r="R84" s="374" t="s">
        <v>31</v>
      </c>
      <c r="S84" s="116"/>
      <c r="V84" s="496">
        <v>7.3040728569030762</v>
      </c>
      <c r="W84" s="496" t="e">
        <f t="shared" si="8"/>
        <v>#REF!</v>
      </c>
      <c r="X84" s="109" t="e">
        <f t="shared" si="9"/>
        <v>#REF!</v>
      </c>
    </row>
    <row r="85" spans="1:24" s="115" customFormat="1">
      <c r="A85" s="73"/>
      <c r="B85" s="80"/>
      <c r="C85" s="74"/>
      <c r="D85" s="81"/>
      <c r="E85" s="79"/>
      <c r="F85" s="82"/>
      <c r="G85" s="79"/>
      <c r="H85" s="79"/>
      <c r="I85" s="26"/>
      <c r="J85" s="65"/>
      <c r="K85" s="54"/>
      <c r="L85" s="143"/>
      <c r="M85" s="143"/>
      <c r="N85" s="161"/>
      <c r="O85" s="303" t="e">
        <f>#REF!</f>
        <v>#REF!</v>
      </c>
      <c r="P85" s="109"/>
      <c r="R85" s="117"/>
      <c r="S85" s="116"/>
      <c r="V85" s="497"/>
      <c r="W85" s="497" t="str">
        <f t="shared" si="8"/>
        <v/>
      </c>
      <c r="X85" s="109" t="str">
        <f t="shared" si="9"/>
        <v/>
      </c>
    </row>
    <row r="86" spans="1:24" s="210" customFormat="1" ht="94.5" customHeight="1">
      <c r="A86" s="283"/>
      <c r="B86" s="136" t="s">
        <v>277</v>
      </c>
      <c r="C86" s="120" t="s">
        <v>277</v>
      </c>
      <c r="D86" s="134" t="s">
        <v>278</v>
      </c>
      <c r="E86" s="120">
        <f>LEN(D86)</f>
        <v>237</v>
      </c>
      <c r="F86" s="121" t="s">
        <v>108</v>
      </c>
      <c r="G86" s="120" t="s">
        <v>23</v>
      </c>
      <c r="H86" s="120" t="s">
        <v>23</v>
      </c>
      <c r="I86" s="120" t="s">
        <v>26</v>
      </c>
      <c r="J86" s="144" t="s">
        <v>279</v>
      </c>
      <c r="K86" s="189" t="s">
        <v>23</v>
      </c>
      <c r="L86" s="118" t="s">
        <v>280</v>
      </c>
      <c r="M86" s="160"/>
      <c r="N86" s="159"/>
      <c r="O86" s="303" t="e">
        <f>#REF!</f>
        <v>#REF!</v>
      </c>
      <c r="P86" s="109"/>
      <c r="R86" s="374" t="s">
        <v>31</v>
      </c>
      <c r="S86" s="116"/>
      <c r="V86" s="496">
        <v>23.93990516662598</v>
      </c>
      <c r="W86" s="496" t="e">
        <f t="shared" si="8"/>
        <v>#REF!</v>
      </c>
      <c r="X86" s="109" t="e">
        <f t="shared" si="9"/>
        <v>#REF!</v>
      </c>
    </row>
    <row r="87" spans="1:24" s="210" customFormat="1" ht="173.25" customHeight="1">
      <c r="A87" s="283"/>
      <c r="B87" s="136" t="s">
        <v>281</v>
      </c>
      <c r="C87" s="120" t="s">
        <v>281</v>
      </c>
      <c r="D87" s="134" t="s">
        <v>282</v>
      </c>
      <c r="E87" s="120">
        <f>LEN(D87)</f>
        <v>141</v>
      </c>
      <c r="F87" s="121" t="s">
        <v>34</v>
      </c>
      <c r="G87" s="120" t="s">
        <v>23</v>
      </c>
      <c r="H87" s="120" t="s">
        <v>23</v>
      </c>
      <c r="I87" s="120" t="s">
        <v>35</v>
      </c>
      <c r="J87" s="144" t="s">
        <v>283</v>
      </c>
      <c r="K87" s="189" t="s">
        <v>23</v>
      </c>
      <c r="L87" s="118" t="s">
        <v>284</v>
      </c>
      <c r="M87" s="143"/>
      <c r="N87" s="157"/>
      <c r="O87" s="303" t="e">
        <f>#REF!</f>
        <v>#REF!</v>
      </c>
      <c r="P87" s="109"/>
      <c r="R87" s="374" t="s">
        <v>31</v>
      </c>
      <c r="S87" s="116"/>
      <c r="V87" s="496">
        <v>2.2494626045227051</v>
      </c>
      <c r="W87" s="496" t="e">
        <f t="shared" si="8"/>
        <v>#REF!</v>
      </c>
      <c r="X87" s="109" t="e">
        <f t="shared" si="9"/>
        <v>#REF!</v>
      </c>
    </row>
    <row r="88" spans="1:24" s="210" customFormat="1">
      <c r="A88" s="94"/>
      <c r="B88" s="233"/>
      <c r="C88" s="79"/>
      <c r="D88" s="81"/>
      <c r="E88" s="79"/>
      <c r="F88" s="74"/>
      <c r="G88" s="79"/>
      <c r="H88" s="79"/>
      <c r="I88" s="79"/>
      <c r="J88" s="65"/>
      <c r="K88" s="54"/>
      <c r="L88" s="211"/>
      <c r="M88" s="158"/>
      <c r="N88" s="157"/>
      <c r="O88" s="303" t="e">
        <f>#REF!</f>
        <v>#REF!</v>
      </c>
      <c r="P88" s="109"/>
      <c r="R88" s="117"/>
      <c r="S88" s="116"/>
      <c r="V88" s="497"/>
      <c r="W88" s="497" t="str">
        <f t="shared" si="8"/>
        <v/>
      </c>
      <c r="X88" s="109" t="str">
        <f t="shared" si="9"/>
        <v/>
      </c>
    </row>
    <row r="89" spans="1:24" s="115" customFormat="1" ht="110.25" customHeight="1">
      <c r="A89" s="73" t="e">
        <f>A84+1</f>
        <v>#REF!</v>
      </c>
      <c r="B89" s="204" t="s">
        <v>285</v>
      </c>
      <c r="C89" s="114" t="s">
        <v>285</v>
      </c>
      <c r="D89" s="138" t="s">
        <v>286</v>
      </c>
      <c r="E89" s="112">
        <f>LEN(D89)</f>
        <v>1469</v>
      </c>
      <c r="F89" s="122" t="s">
        <v>34</v>
      </c>
      <c r="G89" s="112" t="s">
        <v>23</v>
      </c>
      <c r="H89" s="112" t="s">
        <v>23</v>
      </c>
      <c r="I89" s="114" t="s">
        <v>287</v>
      </c>
      <c r="J89" s="137" t="s">
        <v>288</v>
      </c>
      <c r="K89" s="335" t="s">
        <v>289</v>
      </c>
      <c r="L89" s="332" t="s">
        <v>290</v>
      </c>
      <c r="M89" s="155"/>
      <c r="N89" s="28"/>
      <c r="O89" s="303" t="e">
        <f>#REF!</f>
        <v>#REF!</v>
      </c>
      <c r="P89" s="109"/>
      <c r="R89" s="374" t="s">
        <v>31</v>
      </c>
      <c r="S89" s="116"/>
      <c r="V89" s="496">
        <v>23.440116882324219</v>
      </c>
      <c r="W89" s="496" t="e">
        <f t="shared" si="8"/>
        <v>#REF!</v>
      </c>
      <c r="X89" s="109" t="e">
        <f t="shared" si="9"/>
        <v>#REF!</v>
      </c>
    </row>
    <row r="90" spans="1:24" s="115" customFormat="1" ht="94.5" customHeight="1">
      <c r="A90" s="73"/>
      <c r="B90" s="204" t="s">
        <v>291</v>
      </c>
      <c r="C90" s="114" t="s">
        <v>291</v>
      </c>
      <c r="D90" s="138" t="s">
        <v>286</v>
      </c>
      <c r="E90" s="112">
        <f>LEN(D90)</f>
        <v>1469</v>
      </c>
      <c r="F90" s="122" t="s">
        <v>34</v>
      </c>
      <c r="G90" s="112" t="s">
        <v>23</v>
      </c>
      <c r="H90" s="112" t="s">
        <v>23</v>
      </c>
      <c r="I90" s="114" t="s">
        <v>35</v>
      </c>
      <c r="J90" s="137" t="s">
        <v>292</v>
      </c>
      <c r="K90" s="189" t="s">
        <v>23</v>
      </c>
      <c r="L90" s="156" t="s">
        <v>293</v>
      </c>
      <c r="M90" s="155"/>
      <c r="N90" s="28"/>
      <c r="O90" s="303" t="e">
        <f>#REF!</f>
        <v>#REF!</v>
      </c>
      <c r="P90" s="109"/>
      <c r="R90" s="374" t="s">
        <v>31</v>
      </c>
      <c r="S90" s="116"/>
      <c r="V90" s="496">
        <v>7.7659573554992676</v>
      </c>
      <c r="W90" s="496" t="e">
        <f t="shared" si="8"/>
        <v>#REF!</v>
      </c>
      <c r="X90" s="109" t="e">
        <f t="shared" si="9"/>
        <v>#REF!</v>
      </c>
    </row>
    <row r="91" spans="1:24" s="115" customFormat="1">
      <c r="A91" s="73"/>
      <c r="B91" s="230"/>
      <c r="C91" s="74"/>
      <c r="D91" s="81"/>
      <c r="E91" s="79"/>
      <c r="F91" s="82"/>
      <c r="G91" s="79"/>
      <c r="H91" s="79"/>
      <c r="I91" s="74"/>
      <c r="J91" s="65"/>
      <c r="K91" s="54"/>
      <c r="L91" s="282"/>
      <c r="M91" s="155"/>
      <c r="N91" s="28"/>
      <c r="O91" s="303" t="e">
        <f>#REF!</f>
        <v>#REF!</v>
      </c>
      <c r="P91" s="109"/>
      <c r="R91" s="117"/>
      <c r="S91" s="116"/>
      <c r="V91" s="497"/>
      <c r="W91" s="497" t="str">
        <f t="shared" si="8"/>
        <v/>
      </c>
      <c r="X91" s="109" t="str">
        <f t="shared" si="9"/>
        <v/>
      </c>
    </row>
    <row r="92" spans="1:24" s="402" customFormat="1" ht="202.5" customHeight="1">
      <c r="A92" s="399" t="e">
        <f>A89+1</f>
        <v>#REF!</v>
      </c>
      <c r="B92" s="405" t="s">
        <v>294</v>
      </c>
      <c r="C92" s="406" t="s">
        <v>294</v>
      </c>
      <c r="D92" s="407" t="s">
        <v>295</v>
      </c>
      <c r="E92" s="406">
        <f>LEN(D92)</f>
        <v>331</v>
      </c>
      <c r="F92" s="408" t="s">
        <v>76</v>
      </c>
      <c r="G92" s="406" t="s">
        <v>23</v>
      </c>
      <c r="H92" s="406" t="s">
        <v>23</v>
      </c>
      <c r="I92" s="406" t="s">
        <v>77</v>
      </c>
      <c r="J92" s="409" t="s">
        <v>296</v>
      </c>
      <c r="K92" s="410" t="s">
        <v>23</v>
      </c>
      <c r="L92" s="411" t="s">
        <v>297</v>
      </c>
      <c r="M92" s="412"/>
      <c r="N92" s="404"/>
      <c r="O92" s="400" t="e">
        <f>#REF!</f>
        <v>#REF!</v>
      </c>
      <c r="P92" s="401"/>
      <c r="R92" s="413" t="s">
        <v>31</v>
      </c>
      <c r="S92" s="403"/>
      <c r="V92" s="501">
        <v>16.481756210327148</v>
      </c>
      <c r="W92" s="501" t="e">
        <f t="shared" si="8"/>
        <v>#REF!</v>
      </c>
      <c r="X92" s="401" t="e">
        <f t="shared" si="9"/>
        <v>#REF!</v>
      </c>
    </row>
    <row r="93" spans="1:24" s="115" customFormat="1" ht="13.9" customHeight="1">
      <c r="A93" s="24"/>
      <c r="B93" s="152"/>
      <c r="C93" s="151"/>
      <c r="D93" s="150"/>
      <c r="E93" s="26"/>
      <c r="F93" s="75"/>
      <c r="G93" s="26"/>
      <c r="H93" s="26"/>
      <c r="I93" s="26"/>
      <c r="J93" s="148"/>
      <c r="K93" s="54"/>
      <c r="L93" s="232"/>
      <c r="M93" s="148"/>
      <c r="N93" s="2"/>
      <c r="O93" s="303" t="e">
        <f>#REF!</f>
        <v>#REF!</v>
      </c>
      <c r="P93" s="109"/>
      <c r="R93" s="117"/>
      <c r="S93" s="116"/>
      <c r="V93" s="497"/>
      <c r="W93" s="497" t="str">
        <f t="shared" si="8"/>
        <v/>
      </c>
      <c r="X93" s="109" t="str">
        <f t="shared" si="9"/>
        <v/>
      </c>
    </row>
    <row r="94" spans="1:24" s="450" customFormat="1" ht="29.5" customHeight="1">
      <c r="A94" s="436"/>
      <c r="B94" s="437" t="s">
        <v>298</v>
      </c>
      <c r="C94" s="438"/>
      <c r="D94" s="439" t="s">
        <v>299</v>
      </c>
      <c r="E94" s="438"/>
      <c r="F94" s="440"/>
      <c r="G94" s="441"/>
      <c r="H94" s="442"/>
      <c r="I94" s="441"/>
      <c r="J94" s="443"/>
      <c r="K94" s="444"/>
      <c r="L94" s="445"/>
      <c r="M94" s="446" t="s">
        <v>300</v>
      </c>
      <c r="N94" s="447"/>
      <c r="O94" s="448"/>
      <c r="P94" s="449"/>
      <c r="R94" s="451"/>
      <c r="S94" s="452"/>
      <c r="V94" s="502"/>
      <c r="W94" s="502"/>
      <c r="X94" s="449"/>
    </row>
    <row r="95" spans="1:24" s="450" customFormat="1" ht="29.5" customHeight="1">
      <c r="A95" s="436"/>
      <c r="B95" s="437" t="s">
        <v>301</v>
      </c>
      <c r="C95" s="438"/>
      <c r="D95" s="453" t="s">
        <v>302</v>
      </c>
      <c r="E95" s="438"/>
      <c r="F95" s="440"/>
      <c r="G95" s="441"/>
      <c r="H95" s="442"/>
      <c r="I95" s="441"/>
      <c r="J95" s="443"/>
      <c r="K95" s="444"/>
      <c r="L95" s="454"/>
      <c r="M95" s="446" t="s">
        <v>303</v>
      </c>
      <c r="N95" s="447"/>
      <c r="O95" s="448"/>
      <c r="P95" s="449"/>
      <c r="R95" s="451"/>
      <c r="S95" s="452"/>
      <c r="V95" s="502"/>
      <c r="W95" s="502"/>
      <c r="X95" s="449"/>
    </row>
    <row r="96" spans="1:24" s="450" customFormat="1" ht="29.5" customHeight="1">
      <c r="A96" s="436"/>
      <c r="B96" s="455" t="s">
        <v>304</v>
      </c>
      <c r="C96" s="438"/>
      <c r="D96" s="456" t="s">
        <v>305</v>
      </c>
      <c r="E96" s="438"/>
      <c r="F96" s="440"/>
      <c r="G96" s="441"/>
      <c r="H96" s="442"/>
      <c r="I96" s="441"/>
      <c r="J96" s="443"/>
      <c r="K96" s="444"/>
      <c r="L96" s="454"/>
      <c r="M96" s="446" t="s">
        <v>306</v>
      </c>
      <c r="N96" s="447"/>
      <c r="O96" s="448"/>
      <c r="P96" s="449"/>
      <c r="R96" s="451"/>
      <c r="S96" s="452"/>
      <c r="V96" s="502"/>
      <c r="W96" s="502"/>
      <c r="X96" s="449"/>
    </row>
    <row r="97" spans="1:24" s="115" customFormat="1">
      <c r="A97" s="24"/>
      <c r="B97" s="152"/>
      <c r="C97" s="151"/>
      <c r="D97" s="150"/>
      <c r="E97" s="26"/>
      <c r="F97" s="75"/>
      <c r="G97" s="26"/>
      <c r="H97" s="26"/>
      <c r="I97" s="26"/>
      <c r="J97" s="148"/>
      <c r="K97" s="54"/>
      <c r="L97" s="149"/>
      <c r="M97" s="148"/>
      <c r="N97" s="2"/>
      <c r="O97" s="303" t="e">
        <f>#REF!</f>
        <v>#REF!</v>
      </c>
      <c r="P97" s="109"/>
      <c r="R97" s="117"/>
      <c r="S97" s="116"/>
      <c r="V97" s="497"/>
      <c r="W97" s="497" t="str">
        <f t="shared" ref="W97:W109" si="10">IF(V97="","",V97*O97)</f>
        <v/>
      </c>
      <c r="X97" s="109" t="str">
        <f t="shared" ref="X97:X109" si="11">IF(R97="yes",W97,"")</f>
        <v/>
      </c>
    </row>
    <row r="98" spans="1:24" s="115" customFormat="1" ht="189" customHeight="1">
      <c r="A98" s="24" t="e">
        <f>#REF!+1</f>
        <v>#REF!</v>
      </c>
      <c r="B98" s="154" t="s">
        <v>307</v>
      </c>
      <c r="C98" s="153" t="s">
        <v>307</v>
      </c>
      <c r="D98" s="134" t="s">
        <v>308</v>
      </c>
      <c r="E98" s="120">
        <f>LEN(D98)</f>
        <v>249</v>
      </c>
      <c r="F98" s="129" t="s">
        <v>34</v>
      </c>
      <c r="G98" s="120" t="s">
        <v>23</v>
      </c>
      <c r="H98" s="120" t="s">
        <v>23</v>
      </c>
      <c r="I98" s="120" t="s">
        <v>35</v>
      </c>
      <c r="J98" s="144" t="s">
        <v>309</v>
      </c>
      <c r="K98" s="189" t="s">
        <v>23</v>
      </c>
      <c r="L98" s="144" t="s">
        <v>310</v>
      </c>
      <c r="M98" s="36"/>
      <c r="N98" s="2"/>
      <c r="O98" s="303" t="e">
        <f>#REF!</f>
        <v>#REF!</v>
      </c>
      <c r="P98" s="109"/>
      <c r="R98" s="374" t="s">
        <v>31</v>
      </c>
      <c r="S98" s="116"/>
      <c r="V98" s="496">
        <v>20.308681488037109</v>
      </c>
      <c r="W98" s="496" t="e">
        <f t="shared" si="10"/>
        <v>#REF!</v>
      </c>
      <c r="X98" s="109" t="e">
        <f t="shared" si="11"/>
        <v>#REF!</v>
      </c>
    </row>
    <row r="99" spans="1:24" s="115" customFormat="1">
      <c r="A99" s="24"/>
      <c r="B99" s="152"/>
      <c r="C99" s="151"/>
      <c r="D99" s="150"/>
      <c r="E99" s="26"/>
      <c r="F99" s="75"/>
      <c r="G99" s="26"/>
      <c r="H99" s="26"/>
      <c r="I99" s="26"/>
      <c r="J99" s="148"/>
      <c r="K99" s="54"/>
      <c r="L99" s="149"/>
      <c r="M99" s="148"/>
      <c r="N99" s="2"/>
      <c r="O99" s="303" t="e">
        <f>#REF!</f>
        <v>#REF!</v>
      </c>
      <c r="P99" s="109"/>
      <c r="R99" s="117"/>
      <c r="S99" s="116"/>
      <c r="V99" s="497"/>
      <c r="W99" s="497" t="str">
        <f t="shared" si="10"/>
        <v/>
      </c>
      <c r="X99" s="109" t="str">
        <f t="shared" si="11"/>
        <v/>
      </c>
    </row>
    <row r="100" spans="1:24" s="115" customFormat="1" ht="189" customHeight="1">
      <c r="A100" s="24" t="e">
        <f>A98+1</f>
        <v>#REF!</v>
      </c>
      <c r="B100" s="136" t="s">
        <v>311</v>
      </c>
      <c r="C100" s="120" t="s">
        <v>311</v>
      </c>
      <c r="D100" s="134" t="s">
        <v>312</v>
      </c>
      <c r="E100" s="120">
        <f>LEN(D100)</f>
        <v>248</v>
      </c>
      <c r="F100" s="129" t="s">
        <v>34</v>
      </c>
      <c r="G100" s="120" t="s">
        <v>23</v>
      </c>
      <c r="H100" s="120" t="s">
        <v>23</v>
      </c>
      <c r="I100" s="120" t="s">
        <v>35</v>
      </c>
      <c r="J100" s="119" t="s">
        <v>313</v>
      </c>
      <c r="K100" s="189" t="s">
        <v>23</v>
      </c>
      <c r="L100" s="147" t="s">
        <v>314</v>
      </c>
      <c r="M100" s="146"/>
      <c r="N100" s="95"/>
      <c r="O100" s="303" t="e">
        <f>#REF!</f>
        <v>#REF!</v>
      </c>
      <c r="P100" s="109"/>
      <c r="R100" s="374" t="s">
        <v>31</v>
      </c>
      <c r="S100" s="116"/>
      <c r="V100" s="496">
        <v>15.448612213134769</v>
      </c>
      <c r="W100" s="496" t="e">
        <f t="shared" si="10"/>
        <v>#REF!</v>
      </c>
      <c r="X100" s="109" t="e">
        <f t="shared" si="11"/>
        <v>#REF!</v>
      </c>
    </row>
    <row r="101" spans="1:24" s="115" customFormat="1" ht="78.75" customHeight="1">
      <c r="A101" s="6" t="e">
        <f>A100+1</f>
        <v>#REF!</v>
      </c>
      <c r="B101" s="30" t="s">
        <v>315</v>
      </c>
      <c r="C101" s="31" t="s">
        <v>315</v>
      </c>
      <c r="D101" s="8" t="s">
        <v>316</v>
      </c>
      <c r="E101" s="9">
        <f>LEN(D101)</f>
        <v>235</v>
      </c>
      <c r="F101" s="32" t="s">
        <v>108</v>
      </c>
      <c r="G101" s="9" t="s">
        <v>23</v>
      </c>
      <c r="H101" s="9" t="s">
        <v>23</v>
      </c>
      <c r="I101" s="9" t="s">
        <v>26</v>
      </c>
      <c r="J101" s="11" t="s">
        <v>317</v>
      </c>
      <c r="K101" s="55" t="s">
        <v>23</v>
      </c>
      <c r="L101" s="33" t="s">
        <v>318</v>
      </c>
      <c r="M101" s="42"/>
      <c r="N101" s="523" t="s">
        <v>319</v>
      </c>
      <c r="O101" s="303" t="e">
        <f>#REF!</f>
        <v>#REF!</v>
      </c>
      <c r="P101" s="109"/>
      <c r="R101" s="117" t="s">
        <v>22</v>
      </c>
      <c r="S101" s="116"/>
      <c r="V101" s="497">
        <v>30.343915939331051</v>
      </c>
      <c r="W101" s="497" t="e">
        <f t="shared" si="10"/>
        <v>#REF!</v>
      </c>
      <c r="X101" s="109" t="str">
        <f t="shared" si="11"/>
        <v/>
      </c>
    </row>
    <row r="102" spans="1:24" s="115" customFormat="1" ht="204.75" customHeight="1">
      <c r="A102" s="6" t="e">
        <f>A101+1</f>
        <v>#REF!</v>
      </c>
      <c r="B102" s="30" t="s">
        <v>320</v>
      </c>
      <c r="C102" s="31" t="s">
        <v>320</v>
      </c>
      <c r="D102" s="35" t="s">
        <v>321</v>
      </c>
      <c r="E102" s="9">
        <f>LEN(D102)</f>
        <v>175</v>
      </c>
      <c r="F102" s="32" t="s">
        <v>76</v>
      </c>
      <c r="G102" s="9" t="s">
        <v>23</v>
      </c>
      <c r="H102" s="9" t="s">
        <v>23</v>
      </c>
      <c r="I102" s="9" t="s">
        <v>322</v>
      </c>
      <c r="J102" s="11" t="s">
        <v>323</v>
      </c>
      <c r="K102" s="55" t="s">
        <v>23</v>
      </c>
      <c r="L102" s="33" t="s">
        <v>324</v>
      </c>
      <c r="M102" s="42"/>
      <c r="N102" s="524"/>
      <c r="O102" s="303" t="e">
        <f>#REF!</f>
        <v>#REF!</v>
      </c>
      <c r="P102" s="109"/>
      <c r="R102" s="117" t="s">
        <v>22</v>
      </c>
      <c r="S102" s="116"/>
      <c r="V102" s="497">
        <v>5.4708995819091797</v>
      </c>
      <c r="W102" s="497" t="e">
        <f t="shared" si="10"/>
        <v>#REF!</v>
      </c>
      <c r="X102" s="109" t="str">
        <f t="shared" si="11"/>
        <v/>
      </c>
    </row>
    <row r="103" spans="1:24" s="115" customFormat="1" ht="63" customHeight="1">
      <c r="A103" s="6" t="e">
        <f>A102+1</f>
        <v>#REF!</v>
      </c>
      <c r="B103" s="30" t="s">
        <v>325</v>
      </c>
      <c r="C103" s="31" t="s">
        <v>325</v>
      </c>
      <c r="D103" s="35" t="s">
        <v>326</v>
      </c>
      <c r="E103" s="9">
        <f>LEN(D103)</f>
        <v>123</v>
      </c>
      <c r="F103" s="32" t="s">
        <v>108</v>
      </c>
      <c r="G103" s="9" t="s">
        <v>23</v>
      </c>
      <c r="H103" s="9" t="s">
        <v>23</v>
      </c>
      <c r="I103" s="9" t="s">
        <v>26</v>
      </c>
      <c r="J103" s="11" t="s">
        <v>327</v>
      </c>
      <c r="K103" s="55" t="s">
        <v>23</v>
      </c>
      <c r="L103" s="33" t="s">
        <v>328</v>
      </c>
      <c r="M103" s="42"/>
      <c r="N103" s="524"/>
      <c r="O103" s="303" t="e">
        <f>#REF!</f>
        <v>#REF!</v>
      </c>
      <c r="P103" s="109"/>
      <c r="R103" s="117" t="s">
        <v>22</v>
      </c>
      <c r="S103" s="116"/>
      <c r="V103" s="497">
        <v>7.9054727554321289</v>
      </c>
      <c r="W103" s="497" t="e">
        <f t="shared" si="10"/>
        <v>#REF!</v>
      </c>
      <c r="X103" s="109" t="str">
        <f t="shared" si="11"/>
        <v/>
      </c>
    </row>
    <row r="104" spans="1:24" s="115" customFormat="1" ht="78.75" customHeight="1">
      <c r="A104" s="6" t="e">
        <f>A103+1</f>
        <v>#REF!</v>
      </c>
      <c r="B104" s="30" t="s">
        <v>329</v>
      </c>
      <c r="C104" s="31" t="s">
        <v>329</v>
      </c>
      <c r="D104" s="34" t="s">
        <v>330</v>
      </c>
      <c r="E104" s="9">
        <f>LEN(D104)</f>
        <v>218</v>
      </c>
      <c r="F104" s="32" t="s">
        <v>108</v>
      </c>
      <c r="G104" s="9" t="s">
        <v>23</v>
      </c>
      <c r="H104" s="9" t="s">
        <v>23</v>
      </c>
      <c r="I104" s="9" t="s">
        <v>26</v>
      </c>
      <c r="J104" s="11" t="s">
        <v>331</v>
      </c>
      <c r="K104" s="55" t="s">
        <v>23</v>
      </c>
      <c r="L104" s="33" t="s">
        <v>332</v>
      </c>
      <c r="M104" s="42"/>
      <c r="N104" s="525"/>
      <c r="O104" s="303" t="e">
        <f>#REF!</f>
        <v>#REF!</v>
      </c>
      <c r="P104" s="109"/>
      <c r="R104" s="117" t="s">
        <v>22</v>
      </c>
      <c r="S104" s="116"/>
      <c r="V104" s="497">
        <v>16.435977935791019</v>
      </c>
      <c r="W104" s="497" t="e">
        <f t="shared" si="10"/>
        <v>#REF!</v>
      </c>
      <c r="X104" s="109" t="str">
        <f t="shared" si="11"/>
        <v/>
      </c>
    </row>
    <row r="105" spans="1:24" s="115" customFormat="1">
      <c r="A105" s="24"/>
      <c r="B105" s="209"/>
      <c r="C105" s="74"/>
      <c r="D105" s="54"/>
      <c r="E105" s="26"/>
      <c r="F105" s="75"/>
      <c r="G105" s="26"/>
      <c r="H105" s="26"/>
      <c r="I105" s="26"/>
      <c r="J105" s="59"/>
      <c r="K105" s="59"/>
      <c r="L105" s="59"/>
      <c r="M105" s="59"/>
      <c r="N105" s="2"/>
      <c r="O105" s="303" t="e">
        <f>#REF!</f>
        <v>#REF!</v>
      </c>
      <c r="P105" s="109"/>
      <c r="R105" s="117"/>
      <c r="S105" s="116"/>
      <c r="V105" s="497"/>
      <c r="W105" s="497" t="str">
        <f t="shared" si="10"/>
        <v/>
      </c>
      <c r="X105" s="109" t="str">
        <f t="shared" si="11"/>
        <v/>
      </c>
    </row>
    <row r="106" spans="1:24" s="115" customFormat="1" ht="141.75" customHeight="1">
      <c r="A106" s="24" t="e">
        <f>A104+1</f>
        <v>#REF!</v>
      </c>
      <c r="B106" s="136" t="s">
        <v>333</v>
      </c>
      <c r="C106" s="114" t="s">
        <v>333</v>
      </c>
      <c r="D106" s="135" t="s">
        <v>334</v>
      </c>
      <c r="E106" s="120">
        <f>LEN(D106)</f>
        <v>158</v>
      </c>
      <c r="F106" s="129" t="s">
        <v>34</v>
      </c>
      <c r="G106" s="120" t="s">
        <v>23</v>
      </c>
      <c r="H106" s="120" t="s">
        <v>23</v>
      </c>
      <c r="I106" s="120" t="s">
        <v>35</v>
      </c>
      <c r="J106" s="119" t="s">
        <v>335</v>
      </c>
      <c r="K106" s="189" t="s">
        <v>23</v>
      </c>
      <c r="L106" s="119" t="s">
        <v>336</v>
      </c>
      <c r="M106" s="37"/>
      <c r="N106" s="2"/>
      <c r="O106" s="303" t="e">
        <f>#REF!</f>
        <v>#REF!</v>
      </c>
      <c r="P106" s="109"/>
      <c r="R106" s="374" t="s">
        <v>31</v>
      </c>
      <c r="S106" s="116"/>
      <c r="V106" s="496">
        <v>11.37532997131348</v>
      </c>
      <c r="W106" s="496" t="e">
        <f t="shared" si="10"/>
        <v>#REF!</v>
      </c>
      <c r="X106" s="109" t="e">
        <f t="shared" si="11"/>
        <v>#REF!</v>
      </c>
    </row>
    <row r="107" spans="1:24" s="115" customFormat="1" ht="378" customHeight="1">
      <c r="A107" s="86" t="e">
        <f>A106+1</f>
        <v>#REF!</v>
      </c>
      <c r="B107" s="206" t="s">
        <v>337</v>
      </c>
      <c r="C107" s="121" t="s">
        <v>338</v>
      </c>
      <c r="D107" s="346" t="s">
        <v>339</v>
      </c>
      <c r="E107" s="103">
        <f>LEN(D107)</f>
        <v>774</v>
      </c>
      <c r="F107" s="114" t="s">
        <v>340</v>
      </c>
      <c r="G107" s="103" t="s">
        <v>23</v>
      </c>
      <c r="H107" s="103" t="s">
        <v>23</v>
      </c>
      <c r="I107" s="103" t="s">
        <v>341</v>
      </c>
      <c r="J107" s="344" t="s">
        <v>342</v>
      </c>
      <c r="K107" s="189" t="s">
        <v>343</v>
      </c>
      <c r="L107" s="135" t="s">
        <v>344</v>
      </c>
      <c r="M107" s="37"/>
      <c r="N107" s="2"/>
      <c r="O107" s="303" t="e">
        <f>#REF!</f>
        <v>#REF!</v>
      </c>
      <c r="P107" s="109"/>
      <c r="R107" s="374" t="s">
        <v>31</v>
      </c>
      <c r="S107" s="116"/>
      <c r="V107" s="496">
        <v>25.844999313354489</v>
      </c>
      <c r="W107" s="496" t="e">
        <f t="shared" si="10"/>
        <v>#REF!</v>
      </c>
      <c r="X107" s="109" t="e">
        <f t="shared" si="11"/>
        <v>#REF!</v>
      </c>
    </row>
    <row r="108" spans="1:24" s="115" customFormat="1">
      <c r="A108" s="24"/>
      <c r="B108" s="209"/>
      <c r="C108" s="74"/>
      <c r="D108" s="54"/>
      <c r="E108" s="26"/>
      <c r="F108" s="75"/>
      <c r="G108" s="26"/>
      <c r="H108" s="26"/>
      <c r="I108" s="26"/>
      <c r="J108" s="59"/>
      <c r="K108" s="59"/>
      <c r="L108" s="59"/>
      <c r="M108" s="59"/>
      <c r="N108" s="2"/>
      <c r="O108" s="303" t="e">
        <f>#REF!</f>
        <v>#REF!</v>
      </c>
      <c r="P108" s="109"/>
      <c r="R108" s="117"/>
      <c r="S108" s="116"/>
      <c r="V108" s="497"/>
      <c r="W108" s="497" t="str">
        <f t="shared" si="10"/>
        <v/>
      </c>
      <c r="X108" s="109" t="str">
        <f t="shared" si="11"/>
        <v/>
      </c>
    </row>
    <row r="109" spans="1:24" s="115" customFormat="1" ht="204.75" customHeight="1">
      <c r="A109" s="83" t="e">
        <f>A107+1</f>
        <v>#REF!</v>
      </c>
      <c r="B109" s="205" t="s">
        <v>345</v>
      </c>
      <c r="C109" s="212" t="s">
        <v>345</v>
      </c>
      <c r="D109" s="11" t="s">
        <v>346</v>
      </c>
      <c r="E109" s="9">
        <f>LEN(D109)</f>
        <v>296</v>
      </c>
      <c r="F109" s="10" t="s">
        <v>34</v>
      </c>
      <c r="G109" s="9" t="s">
        <v>23</v>
      </c>
      <c r="H109" s="345" t="s">
        <v>347</v>
      </c>
      <c r="I109" s="9" t="s">
        <v>35</v>
      </c>
      <c r="J109" s="11" t="s">
        <v>348</v>
      </c>
      <c r="K109" s="55" t="s">
        <v>23</v>
      </c>
      <c r="L109" s="11" t="s">
        <v>349</v>
      </c>
      <c r="M109" s="16" t="s">
        <v>350</v>
      </c>
      <c r="N109" s="2"/>
      <c r="O109" s="303" t="e">
        <f>#REF!</f>
        <v>#REF!</v>
      </c>
      <c r="P109" s="109"/>
      <c r="R109" s="117" t="s">
        <v>22</v>
      </c>
      <c r="S109" s="116"/>
      <c r="V109" s="497">
        <v>12.186037063598629</v>
      </c>
      <c r="W109" s="497" t="e">
        <f t="shared" si="10"/>
        <v>#REF!</v>
      </c>
      <c r="X109" s="109" t="str">
        <f t="shared" si="11"/>
        <v/>
      </c>
    </row>
    <row r="110" spans="1:24" s="450" customFormat="1" ht="173.25" customHeight="1">
      <c r="A110" s="457"/>
      <c r="B110" s="458" t="s">
        <v>351</v>
      </c>
      <c r="C110" s="459"/>
      <c r="D110" s="460" t="s">
        <v>352</v>
      </c>
      <c r="E110" s="461"/>
      <c r="F110" s="74" t="s">
        <v>340</v>
      </c>
      <c r="G110" s="461"/>
      <c r="H110" s="462"/>
      <c r="I110" s="461"/>
      <c r="J110" s="463"/>
      <c r="K110" s="444"/>
      <c r="L110" s="464"/>
      <c r="M110" s="464"/>
      <c r="N110" s="447"/>
      <c r="O110" s="448"/>
      <c r="P110" s="449"/>
      <c r="R110" s="451"/>
      <c r="S110" s="452"/>
      <c r="V110" s="502"/>
      <c r="W110" s="502"/>
      <c r="X110" s="449"/>
    </row>
    <row r="111" spans="1:24" s="115" customFormat="1" ht="141.75" customHeight="1">
      <c r="A111" s="73"/>
      <c r="B111" s="414" t="s">
        <v>353</v>
      </c>
      <c r="C111" s="415" t="s">
        <v>354</v>
      </c>
      <c r="D111" s="416" t="s">
        <v>355</v>
      </c>
      <c r="E111" s="417">
        <f>LEN(D111)</f>
        <v>233</v>
      </c>
      <c r="F111" s="88" t="s">
        <v>266</v>
      </c>
      <c r="G111" s="417" t="s">
        <v>23</v>
      </c>
      <c r="H111" s="418" t="s">
        <v>23</v>
      </c>
      <c r="I111" s="417" t="s">
        <v>356</v>
      </c>
      <c r="J111" s="62" t="s">
        <v>357</v>
      </c>
      <c r="K111" s="55" t="s">
        <v>23</v>
      </c>
      <c r="L111" s="419" t="s">
        <v>358</v>
      </c>
      <c r="M111" s="419"/>
      <c r="N111" s="95"/>
      <c r="O111" s="303" t="e">
        <f>#REF!</f>
        <v>#REF!</v>
      </c>
      <c r="P111" s="109"/>
      <c r="R111" s="117" t="s">
        <v>22</v>
      </c>
      <c r="S111" s="116"/>
      <c r="V111" s="497">
        <v>18.744722366333011</v>
      </c>
      <c r="W111" s="497" t="e">
        <f>IF(V111="","",V111*O111)</f>
        <v>#REF!</v>
      </c>
      <c r="X111" s="109" t="str">
        <f>IF(R111="yes",W111,"")</f>
        <v/>
      </c>
    </row>
    <row r="112" spans="1:24" s="115" customFormat="1" ht="16.5" customHeight="1" thickBot="1">
      <c r="A112" s="86"/>
      <c r="B112" s="231"/>
      <c r="C112" s="87"/>
      <c r="D112" s="63"/>
      <c r="E112" s="77"/>
      <c r="F112" s="87"/>
      <c r="G112" s="77"/>
      <c r="H112" s="77"/>
      <c r="I112" s="77"/>
      <c r="J112" s="69"/>
      <c r="K112" s="59"/>
      <c r="L112" s="63"/>
      <c r="M112" s="69"/>
      <c r="N112" s="46"/>
      <c r="O112" s="303" t="e">
        <f>#REF!</f>
        <v>#REF!</v>
      </c>
      <c r="P112" s="109"/>
      <c r="R112" s="117"/>
      <c r="S112" s="116"/>
      <c r="V112" s="497"/>
      <c r="W112" s="497" t="str">
        <f>IF(V112="","",V112*O112)</f>
        <v/>
      </c>
      <c r="X112" s="109" t="str">
        <f>IF(R112="yes",W112,"")</f>
        <v/>
      </c>
    </row>
    <row r="113" spans="1:29" s="365" customFormat="1" ht="16.5" customHeight="1" thickBot="1">
      <c r="A113" s="511" t="s">
        <v>359</v>
      </c>
      <c r="B113" s="512"/>
      <c r="C113" s="512"/>
      <c r="D113" s="512"/>
      <c r="E113" s="512"/>
      <c r="F113" s="512"/>
      <c r="G113" s="512"/>
      <c r="H113" s="512"/>
      <c r="I113" s="512"/>
      <c r="J113" s="512"/>
      <c r="K113" s="512"/>
      <c r="L113" s="512"/>
      <c r="M113" s="512"/>
      <c r="N113" s="513"/>
      <c r="O113" s="239"/>
      <c r="P113" s="376"/>
      <c r="R113" s="374"/>
      <c r="S113" s="377"/>
      <c r="V113" s="496"/>
      <c r="W113" s="496" t="str">
        <f>IF(V113="","",V113*O113)</f>
        <v/>
      </c>
      <c r="X113" s="376" t="str">
        <f>IF(R113="yes",W113,"")</f>
        <v/>
      </c>
    </row>
    <row r="114" spans="1:29" s="115" customFormat="1" ht="267.75" customHeight="1">
      <c r="A114" s="24"/>
      <c r="B114" s="154" t="s">
        <v>360</v>
      </c>
      <c r="C114" s="153" t="s">
        <v>360</v>
      </c>
      <c r="D114" s="389" t="s">
        <v>361</v>
      </c>
      <c r="E114" s="112">
        <f>LEN(D114)</f>
        <v>1456</v>
      </c>
      <c r="F114" s="122" t="s">
        <v>34</v>
      </c>
      <c r="G114" s="120" t="s">
        <v>23</v>
      </c>
      <c r="H114" s="114" t="s">
        <v>362</v>
      </c>
      <c r="I114" s="112" t="s">
        <v>35</v>
      </c>
      <c r="J114" s="119" t="s">
        <v>363</v>
      </c>
      <c r="K114" s="335" t="s">
        <v>364</v>
      </c>
      <c r="L114" s="119" t="s">
        <v>365</v>
      </c>
      <c r="M114" s="59"/>
      <c r="N114" s="2"/>
      <c r="O114" s="303" t="e">
        <f>#REF!</f>
        <v>#REF!</v>
      </c>
      <c r="P114" s="109"/>
      <c r="R114" s="374" t="s">
        <v>31</v>
      </c>
      <c r="S114" s="116"/>
      <c r="V114" s="496">
        <v>17.612014770507809</v>
      </c>
      <c r="W114" s="496" t="e">
        <f>IF(V114="","",V114*O114)</f>
        <v>#REF!</v>
      </c>
      <c r="X114" s="109" t="e">
        <f>IF(R114="yes",W114,"")</f>
        <v>#REF!</v>
      </c>
    </row>
    <row r="115" spans="1:29" s="115" customFormat="1">
      <c r="A115" s="24"/>
      <c r="B115" s="152"/>
      <c r="C115" s="74"/>
      <c r="D115" s="390"/>
      <c r="E115" s="79"/>
      <c r="F115" s="27"/>
      <c r="G115" s="26"/>
      <c r="H115" s="85"/>
      <c r="I115" s="26"/>
      <c r="J115" s="59"/>
      <c r="K115" s="59"/>
      <c r="L115" s="61"/>
      <c r="M115" s="61"/>
      <c r="N115" s="2"/>
      <c r="O115" s="303" t="e">
        <f>#REF!</f>
        <v>#REF!</v>
      </c>
      <c r="P115" s="117"/>
      <c r="Q115" s="116"/>
      <c r="T115" s="123"/>
      <c r="U115" s="168"/>
      <c r="V115" s="497"/>
      <c r="W115" s="497" t="str">
        <f>IF(V115="","",V115*O115)</f>
        <v/>
      </c>
      <c r="X115" s="109" t="str">
        <f>IF(R115="yes",W115,"")</f>
        <v/>
      </c>
    </row>
    <row r="116" spans="1:29" s="450" customFormat="1" ht="225" customHeight="1">
      <c r="A116" s="466">
        <f>A115+1</f>
        <v>1</v>
      </c>
      <c r="B116" s="465" t="s">
        <v>366</v>
      </c>
      <c r="C116" s="467"/>
      <c r="D116" s="468" t="s">
        <v>367</v>
      </c>
      <c r="E116" s="469">
        <f>LEN(D116)</f>
        <v>272</v>
      </c>
      <c r="F116" s="470"/>
      <c r="G116" s="469">
        <f>LEN(F116)</f>
        <v>0</v>
      </c>
      <c r="H116" s="471" t="s">
        <v>34</v>
      </c>
      <c r="I116" s="472" t="s">
        <v>23</v>
      </c>
      <c r="J116" s="473" t="s">
        <v>23</v>
      </c>
      <c r="K116" s="472" t="s">
        <v>35</v>
      </c>
      <c r="L116" s="474" t="s">
        <v>368</v>
      </c>
      <c r="M116" s="474"/>
      <c r="N116" s="475"/>
      <c r="O116" s="476" t="s">
        <v>369</v>
      </c>
      <c r="P116" s="477"/>
      <c r="Q116" s="478"/>
      <c r="R116" s="479">
        <v>0.17</v>
      </c>
      <c r="S116" s="479">
        <f>'[1]Additional information'!$D$17</f>
        <v>0.81</v>
      </c>
      <c r="T116" s="503">
        <f>R116*S116</f>
        <v>0.13770000000000002</v>
      </c>
      <c r="U116" s="480"/>
      <c r="V116" s="480"/>
      <c r="W116" s="481"/>
      <c r="Y116" s="451"/>
      <c r="Z116" s="452"/>
      <c r="AC116" s="482"/>
    </row>
    <row r="117" spans="1:29" s="450" customFormat="1" ht="225" customHeight="1">
      <c r="A117" s="466">
        <f>A116+1</f>
        <v>2</v>
      </c>
      <c r="B117" s="465" t="s">
        <v>370</v>
      </c>
      <c r="C117" s="467"/>
      <c r="D117" s="468" t="s">
        <v>371</v>
      </c>
      <c r="E117" s="469">
        <f>LEN(D117)</f>
        <v>282</v>
      </c>
      <c r="F117" s="470"/>
      <c r="G117" s="469">
        <f>LEN(F117)</f>
        <v>0</v>
      </c>
      <c r="H117" s="471" t="s">
        <v>34</v>
      </c>
      <c r="I117" s="472" t="s">
        <v>23</v>
      </c>
      <c r="J117" s="473" t="s">
        <v>23</v>
      </c>
      <c r="K117" s="472" t="s">
        <v>35</v>
      </c>
      <c r="L117" s="474" t="s">
        <v>372</v>
      </c>
      <c r="M117" s="474"/>
      <c r="N117" s="483"/>
      <c r="O117" s="476" t="s">
        <v>373</v>
      </c>
      <c r="P117" s="483"/>
      <c r="Q117" s="484"/>
      <c r="R117" s="479">
        <v>0.17</v>
      </c>
      <c r="S117" s="479">
        <f>'[1]Additional information'!$D$17</f>
        <v>0.81</v>
      </c>
      <c r="T117" s="503">
        <f>R117*S117</f>
        <v>0.13770000000000002</v>
      </c>
      <c r="U117" s="503"/>
      <c r="V117" s="503"/>
      <c r="W117" s="481"/>
      <c r="Y117" s="451"/>
      <c r="Z117" s="452"/>
      <c r="AC117" s="482"/>
    </row>
    <row r="118" spans="1:29" s="450" customFormat="1" ht="225" customHeight="1">
      <c r="A118" s="466">
        <f>A117+1</f>
        <v>3</v>
      </c>
      <c r="B118" s="465" t="s">
        <v>374</v>
      </c>
      <c r="C118" s="467"/>
      <c r="D118" s="468" t="s">
        <v>375</v>
      </c>
      <c r="E118" s="469">
        <f>LEN(D118)</f>
        <v>276</v>
      </c>
      <c r="F118" s="485"/>
      <c r="G118" s="469">
        <f>LEN(F118)</f>
        <v>0</v>
      </c>
      <c r="H118" s="471" t="s">
        <v>34</v>
      </c>
      <c r="I118" s="472" t="s">
        <v>23</v>
      </c>
      <c r="J118" s="473" t="s">
        <v>23</v>
      </c>
      <c r="K118" s="472" t="s">
        <v>35</v>
      </c>
      <c r="L118" s="474" t="s">
        <v>376</v>
      </c>
      <c r="M118" s="474"/>
      <c r="N118" s="483"/>
      <c r="O118" s="476" t="s">
        <v>377</v>
      </c>
      <c r="P118" s="483"/>
      <c r="Q118" s="484"/>
      <c r="R118" s="479">
        <v>0.17</v>
      </c>
      <c r="S118" s="479">
        <f>'[1]Additional information'!$D$17</f>
        <v>0.81</v>
      </c>
      <c r="T118" s="503">
        <f>R118*S118</f>
        <v>0.13770000000000002</v>
      </c>
      <c r="U118" s="503"/>
      <c r="V118" s="503"/>
      <c r="W118" s="481"/>
      <c r="Y118" s="451"/>
      <c r="Z118" s="452"/>
      <c r="AC118" s="482"/>
    </row>
    <row r="119" spans="1:29" s="115" customFormat="1" ht="222" customHeight="1">
      <c r="A119" s="73" t="e">
        <f>A107+1</f>
        <v>#REF!</v>
      </c>
      <c r="B119" s="347" t="s">
        <v>378</v>
      </c>
      <c r="C119" s="114" t="s">
        <v>378</v>
      </c>
      <c r="D119" s="113" t="s">
        <v>379</v>
      </c>
      <c r="E119" s="112">
        <f>LEN(D119)</f>
        <v>167</v>
      </c>
      <c r="F119" s="122" t="s">
        <v>34</v>
      </c>
      <c r="G119" s="112" t="s">
        <v>23</v>
      </c>
      <c r="H119" s="114" t="s">
        <v>23</v>
      </c>
      <c r="I119" s="112" t="s">
        <v>35</v>
      </c>
      <c r="J119" s="111" t="s">
        <v>380</v>
      </c>
      <c r="K119" s="189" t="s">
        <v>23</v>
      </c>
      <c r="L119" s="111" t="s">
        <v>381</v>
      </c>
      <c r="M119" s="61"/>
      <c r="N119" s="28"/>
      <c r="O119" s="303" t="e">
        <f>#REF!</f>
        <v>#REF!</v>
      </c>
      <c r="P119" s="109"/>
      <c r="R119" s="374" t="s">
        <v>31</v>
      </c>
      <c r="S119" s="116"/>
      <c r="V119" s="496">
        <v>10.457156181335449</v>
      </c>
      <c r="W119" s="496" t="e">
        <f t="shared" ref="W119:W139" si="12">IF(V119="","",V119*O119)</f>
        <v>#REF!</v>
      </c>
      <c r="X119" s="109" t="e">
        <f t="shared" ref="X119:X139" si="13">IF(R119="yes",W119,"")</f>
        <v>#REF!</v>
      </c>
    </row>
    <row r="120" spans="1:29" s="115" customFormat="1" ht="282.75" customHeight="1">
      <c r="A120" s="24" t="e">
        <f>A119+1</f>
        <v>#REF!</v>
      </c>
      <c r="B120" s="154" t="s">
        <v>382</v>
      </c>
      <c r="C120" s="114" t="s">
        <v>383</v>
      </c>
      <c r="D120" s="346" t="s">
        <v>384</v>
      </c>
      <c r="E120" s="112">
        <f>LEN(D120)</f>
        <v>684</v>
      </c>
      <c r="F120" s="114" t="s">
        <v>340</v>
      </c>
      <c r="G120" s="120" t="s">
        <v>23</v>
      </c>
      <c r="H120" s="145" t="s">
        <v>23</v>
      </c>
      <c r="I120" s="120" t="s">
        <v>385</v>
      </c>
      <c r="J120" s="119" t="s">
        <v>386</v>
      </c>
      <c r="K120" s="189" t="s">
        <v>387</v>
      </c>
      <c r="L120" s="119" t="s">
        <v>388</v>
      </c>
      <c r="M120" s="59"/>
      <c r="N120" s="2"/>
      <c r="O120" s="303" t="e">
        <f>#REF!</f>
        <v>#REF!</v>
      </c>
      <c r="P120" s="109"/>
      <c r="R120" s="374" t="s">
        <v>31</v>
      </c>
      <c r="S120" s="116"/>
      <c r="V120" s="496">
        <v>20.769962310791019</v>
      </c>
      <c r="W120" s="496" t="e">
        <f t="shared" si="12"/>
        <v>#REF!</v>
      </c>
      <c r="X120" s="109" t="e">
        <f t="shared" si="13"/>
        <v>#REF!</v>
      </c>
    </row>
    <row r="121" spans="1:29" s="115" customFormat="1">
      <c r="A121" s="24"/>
      <c r="B121" s="152"/>
      <c r="C121" s="74"/>
      <c r="D121" s="390"/>
      <c r="E121" s="79"/>
      <c r="F121" s="27"/>
      <c r="G121" s="26"/>
      <c r="H121" s="84"/>
      <c r="I121" s="26"/>
      <c r="J121" s="59"/>
      <c r="K121" s="59"/>
      <c r="L121" s="61"/>
      <c r="M121" s="61"/>
      <c r="N121" s="2"/>
      <c r="O121" s="303" t="e">
        <f>#REF!</f>
        <v>#REF!</v>
      </c>
      <c r="P121" s="109"/>
      <c r="R121" s="117"/>
      <c r="S121" s="116"/>
      <c r="V121" s="497"/>
      <c r="W121" s="497" t="str">
        <f t="shared" si="12"/>
        <v/>
      </c>
      <c r="X121" s="109" t="str">
        <f t="shared" si="13"/>
        <v/>
      </c>
    </row>
    <row r="122" spans="1:29" s="115" customFormat="1" ht="261" customHeight="1">
      <c r="A122" s="24" t="e">
        <f>A120+1</f>
        <v>#REF!</v>
      </c>
      <c r="B122" s="154" t="s">
        <v>389</v>
      </c>
      <c r="C122" s="114" t="s">
        <v>389</v>
      </c>
      <c r="D122" s="135" t="s">
        <v>390</v>
      </c>
      <c r="E122" s="120">
        <f>LEN(D122)</f>
        <v>336</v>
      </c>
      <c r="F122" s="129" t="s">
        <v>34</v>
      </c>
      <c r="G122" s="120" t="s">
        <v>23</v>
      </c>
      <c r="H122" s="120" t="s">
        <v>23</v>
      </c>
      <c r="I122" s="120" t="s">
        <v>35</v>
      </c>
      <c r="J122" s="144" t="s">
        <v>391</v>
      </c>
      <c r="K122" s="189" t="s">
        <v>23</v>
      </c>
      <c r="L122" s="118" t="s">
        <v>392</v>
      </c>
      <c r="M122" s="143"/>
      <c r="N122" s="2"/>
      <c r="O122" s="303" t="e">
        <f>#REF!</f>
        <v>#REF!</v>
      </c>
      <c r="P122" s="109"/>
      <c r="R122" s="374" t="s">
        <v>31</v>
      </c>
      <c r="S122" s="116"/>
      <c r="V122" s="496">
        <v>23.569721221923832</v>
      </c>
      <c r="W122" s="496" t="e">
        <f t="shared" si="12"/>
        <v>#REF!</v>
      </c>
      <c r="X122" s="109" t="e">
        <f t="shared" si="13"/>
        <v>#REF!</v>
      </c>
    </row>
    <row r="123" spans="1:29" s="115" customFormat="1" ht="16.5" customHeight="1" thickBot="1">
      <c r="A123" s="24"/>
      <c r="B123" s="152"/>
      <c r="C123" s="74"/>
      <c r="D123" s="390"/>
      <c r="E123" s="79"/>
      <c r="F123" s="27"/>
      <c r="G123" s="26"/>
      <c r="H123" s="84"/>
      <c r="I123" s="26"/>
      <c r="J123" s="59"/>
      <c r="K123" s="59"/>
      <c r="L123" s="61"/>
      <c r="M123" s="61"/>
      <c r="N123" s="2"/>
      <c r="O123" s="303" t="e">
        <f>#REF!</f>
        <v>#REF!</v>
      </c>
      <c r="P123" s="109"/>
      <c r="R123" s="117"/>
      <c r="S123" s="116"/>
      <c r="V123" s="497"/>
      <c r="W123" s="497" t="str">
        <f t="shared" si="12"/>
        <v/>
      </c>
      <c r="X123" s="109" t="str">
        <f t="shared" si="13"/>
        <v/>
      </c>
    </row>
    <row r="124" spans="1:29" s="365" customFormat="1" ht="16.5" customHeight="1" thickBot="1">
      <c r="A124" s="511" t="s">
        <v>393</v>
      </c>
      <c r="B124" s="512"/>
      <c r="C124" s="512"/>
      <c r="D124" s="512"/>
      <c r="E124" s="512"/>
      <c r="F124" s="512"/>
      <c r="G124" s="512"/>
      <c r="H124" s="512"/>
      <c r="I124" s="512"/>
      <c r="J124" s="512"/>
      <c r="K124" s="512"/>
      <c r="L124" s="512"/>
      <c r="M124" s="512"/>
      <c r="N124" s="513"/>
      <c r="O124" s="239"/>
      <c r="P124" s="376"/>
      <c r="R124" s="374"/>
      <c r="S124" s="377"/>
      <c r="V124" s="496"/>
      <c r="W124" s="496" t="str">
        <f t="shared" si="12"/>
        <v/>
      </c>
      <c r="X124" s="376" t="str">
        <f t="shared" si="13"/>
        <v/>
      </c>
    </row>
    <row r="125" spans="1:29" s="115" customFormat="1" ht="141.75" customHeight="1">
      <c r="A125" s="73" t="e">
        <f>A122+1</f>
        <v>#REF!</v>
      </c>
      <c r="B125" s="349" t="s">
        <v>394</v>
      </c>
      <c r="C125" s="391" t="s">
        <v>394</v>
      </c>
      <c r="D125" s="392" t="s">
        <v>395</v>
      </c>
      <c r="E125" s="112">
        <f>LEN(D125)</f>
        <v>173</v>
      </c>
      <c r="F125" s="112" t="s">
        <v>34</v>
      </c>
      <c r="G125" s="112" t="s">
        <v>23</v>
      </c>
      <c r="H125" s="112" t="s">
        <v>396</v>
      </c>
      <c r="I125" s="112" t="s">
        <v>35</v>
      </c>
      <c r="J125" s="111" t="s">
        <v>397</v>
      </c>
      <c r="K125" s="189" t="s">
        <v>23</v>
      </c>
      <c r="L125" s="118" t="s">
        <v>398</v>
      </c>
      <c r="M125" s="143"/>
      <c r="N125" s="1"/>
      <c r="O125" s="239" t="e">
        <f>#REF!</f>
        <v>#REF!</v>
      </c>
      <c r="P125" s="109"/>
      <c r="R125" s="374" t="s">
        <v>31</v>
      </c>
      <c r="S125" s="116"/>
      <c r="V125" s="496">
        <v>4.5019583702087402</v>
      </c>
      <c r="W125" s="496" t="e">
        <f t="shared" si="12"/>
        <v>#REF!</v>
      </c>
      <c r="X125" s="109" t="e">
        <f t="shared" si="13"/>
        <v>#REF!</v>
      </c>
    </row>
    <row r="126" spans="1:29" s="115" customFormat="1">
      <c r="A126" s="24"/>
      <c r="B126" s="152"/>
      <c r="C126" s="74"/>
      <c r="D126" s="390"/>
      <c r="E126" s="79"/>
      <c r="F126" s="27"/>
      <c r="G126" s="26"/>
      <c r="H126" s="85"/>
      <c r="I126" s="26"/>
      <c r="J126" s="59"/>
      <c r="K126" s="59"/>
      <c r="L126" s="61"/>
      <c r="M126" s="61"/>
      <c r="N126" s="2"/>
      <c r="O126" s="303" t="e">
        <f>#REF!</f>
        <v>#REF!</v>
      </c>
      <c r="P126" s="109"/>
      <c r="R126" s="117"/>
      <c r="S126" s="116"/>
      <c r="V126" s="497"/>
      <c r="W126" s="497" t="str">
        <f t="shared" si="12"/>
        <v/>
      </c>
      <c r="X126" s="109" t="str">
        <f t="shared" si="13"/>
        <v/>
      </c>
    </row>
    <row r="127" spans="1:29" s="115" customFormat="1" ht="299.25" customHeight="1">
      <c r="A127" s="73" t="e">
        <f>A125+1</f>
        <v>#REF!</v>
      </c>
      <c r="B127" s="204" t="s">
        <v>399</v>
      </c>
      <c r="C127" s="114" t="s">
        <v>399</v>
      </c>
      <c r="D127" s="113" t="s">
        <v>400</v>
      </c>
      <c r="E127" s="112">
        <f>LEN(D127)</f>
        <v>579</v>
      </c>
      <c r="F127" s="112" t="s">
        <v>34</v>
      </c>
      <c r="G127" s="112" t="s">
        <v>23</v>
      </c>
      <c r="H127" s="112" t="s">
        <v>23</v>
      </c>
      <c r="I127" s="114" t="s">
        <v>401</v>
      </c>
      <c r="J127" s="111" t="s">
        <v>402</v>
      </c>
      <c r="K127" s="189" t="s">
        <v>23</v>
      </c>
      <c r="L127" s="118" t="s">
        <v>403</v>
      </c>
      <c r="M127" s="143"/>
      <c r="N127" s="28"/>
      <c r="O127" s="239" t="e">
        <f>#REF!</f>
        <v>#REF!</v>
      </c>
      <c r="P127" s="109"/>
      <c r="R127" s="374" t="s">
        <v>31</v>
      </c>
      <c r="S127" s="116"/>
      <c r="V127" s="496">
        <v>17.402484893798832</v>
      </c>
      <c r="W127" s="496" t="e">
        <f t="shared" si="12"/>
        <v>#REF!</v>
      </c>
      <c r="X127" s="109" t="e">
        <f t="shared" si="13"/>
        <v>#REF!</v>
      </c>
    </row>
    <row r="128" spans="1:29" s="115" customFormat="1">
      <c r="A128" s="73"/>
      <c r="B128" s="230"/>
      <c r="C128" s="74"/>
      <c r="D128" s="141"/>
      <c r="E128" s="79"/>
      <c r="F128" s="79"/>
      <c r="G128" s="79"/>
      <c r="H128" s="79"/>
      <c r="I128" s="74"/>
      <c r="J128" s="61"/>
      <c r="K128" s="59"/>
      <c r="L128" s="143"/>
      <c r="M128" s="143"/>
      <c r="N128" s="28"/>
      <c r="O128" s="303" t="e">
        <f>#REF!</f>
        <v>#REF!</v>
      </c>
      <c r="P128" s="109"/>
      <c r="R128" s="117"/>
      <c r="S128" s="116"/>
      <c r="V128" s="497"/>
      <c r="W128" s="497" t="str">
        <f t="shared" si="12"/>
        <v/>
      </c>
      <c r="X128" s="109" t="str">
        <f t="shared" si="13"/>
        <v/>
      </c>
    </row>
    <row r="129" spans="1:29" s="115" customFormat="1" ht="63" customHeight="1">
      <c r="A129" s="24" t="e">
        <f>A127+1</f>
        <v>#REF!</v>
      </c>
      <c r="B129" s="154" t="s">
        <v>404</v>
      </c>
      <c r="C129" s="114" t="s">
        <v>404</v>
      </c>
      <c r="D129" s="135" t="s">
        <v>405</v>
      </c>
      <c r="E129" s="120">
        <f>LEN(D129)</f>
        <v>152</v>
      </c>
      <c r="F129" s="129" t="s">
        <v>108</v>
      </c>
      <c r="G129" s="120" t="s">
        <v>23</v>
      </c>
      <c r="H129" s="120" t="s">
        <v>23</v>
      </c>
      <c r="I129" s="120" t="s">
        <v>406</v>
      </c>
      <c r="J129" s="119" t="s">
        <v>407</v>
      </c>
      <c r="K129" s="189" t="s">
        <v>23</v>
      </c>
      <c r="L129" s="119" t="s">
        <v>408</v>
      </c>
      <c r="M129" s="61"/>
      <c r="N129" s="2"/>
      <c r="O129" s="239" t="e">
        <f>#REF!</f>
        <v>#REF!</v>
      </c>
      <c r="P129" s="109"/>
      <c r="R129" s="374" t="s">
        <v>31</v>
      </c>
      <c r="S129" s="116"/>
      <c r="V129" s="496">
        <v>16.332881927490231</v>
      </c>
      <c r="W129" s="496" t="e">
        <f t="shared" si="12"/>
        <v>#REF!</v>
      </c>
      <c r="X129" s="109" t="e">
        <f t="shared" si="13"/>
        <v>#REF!</v>
      </c>
    </row>
    <row r="130" spans="1:29" s="115" customFormat="1" ht="63" customHeight="1">
      <c r="A130" s="24" t="e">
        <f>A129+1</f>
        <v>#REF!</v>
      </c>
      <c r="B130" s="154" t="s">
        <v>409</v>
      </c>
      <c r="C130" s="114" t="s">
        <v>409</v>
      </c>
      <c r="D130" s="134" t="s">
        <v>410</v>
      </c>
      <c r="E130" s="120">
        <f>LEN(D130)</f>
        <v>128</v>
      </c>
      <c r="F130" s="129" t="s">
        <v>108</v>
      </c>
      <c r="G130" s="120" t="s">
        <v>23</v>
      </c>
      <c r="H130" s="120" t="s">
        <v>23</v>
      </c>
      <c r="I130" s="120" t="s">
        <v>406</v>
      </c>
      <c r="J130" s="119" t="s">
        <v>411</v>
      </c>
      <c r="K130" s="189" t="s">
        <v>23</v>
      </c>
      <c r="L130" s="119" t="s">
        <v>412</v>
      </c>
      <c r="M130" s="61"/>
      <c r="N130" s="2"/>
      <c r="O130" s="239" t="e">
        <f>#REF!</f>
        <v>#REF!</v>
      </c>
      <c r="P130" s="109"/>
      <c r="R130" s="374" t="s">
        <v>31</v>
      </c>
      <c r="S130" s="116"/>
      <c r="V130" s="496">
        <v>7.4144525527954102</v>
      </c>
      <c r="W130" s="496" t="e">
        <f t="shared" si="12"/>
        <v>#REF!</v>
      </c>
      <c r="X130" s="109" t="e">
        <f t="shared" si="13"/>
        <v>#REF!</v>
      </c>
    </row>
    <row r="131" spans="1:29" s="115" customFormat="1" ht="400.15" customHeight="1">
      <c r="A131" s="24">
        <v>44</v>
      </c>
      <c r="B131" s="154" t="s">
        <v>413</v>
      </c>
      <c r="C131" s="114" t="s">
        <v>414</v>
      </c>
      <c r="D131" s="346" t="s">
        <v>415</v>
      </c>
      <c r="E131" s="120">
        <f>LEN(D131)</f>
        <v>787</v>
      </c>
      <c r="F131" s="114" t="s">
        <v>340</v>
      </c>
      <c r="G131" s="120" t="s">
        <v>23</v>
      </c>
      <c r="H131" s="120" t="s">
        <v>23</v>
      </c>
      <c r="I131" s="120" t="s">
        <v>416</v>
      </c>
      <c r="J131" s="119" t="s">
        <v>417</v>
      </c>
      <c r="K131" s="189" t="s">
        <v>418</v>
      </c>
      <c r="L131" s="118" t="s">
        <v>419</v>
      </c>
      <c r="M131" s="15"/>
      <c r="N131" s="2"/>
      <c r="O131" s="239" t="e">
        <f>#REF!</f>
        <v>#REF!</v>
      </c>
      <c r="P131" s="109"/>
      <c r="R131" s="374" t="s">
        <v>31</v>
      </c>
      <c r="S131" s="116"/>
      <c r="V131" s="496">
        <v>17.791135787963871</v>
      </c>
      <c r="W131" s="496" t="e">
        <f t="shared" si="12"/>
        <v>#REF!</v>
      </c>
      <c r="X131" s="109" t="e">
        <f t="shared" si="13"/>
        <v>#REF!</v>
      </c>
    </row>
    <row r="132" spans="1:29" s="115" customFormat="1" ht="238.15" customHeight="1">
      <c r="A132" s="6">
        <v>45</v>
      </c>
      <c r="B132" s="205" t="s">
        <v>420</v>
      </c>
      <c r="C132" s="7" t="s">
        <v>421</v>
      </c>
      <c r="D132" s="11" t="s">
        <v>422</v>
      </c>
      <c r="E132" s="9">
        <f>LEN(D132)</f>
        <v>285</v>
      </c>
      <c r="F132" s="327" t="s">
        <v>340</v>
      </c>
      <c r="G132" s="9" t="s">
        <v>23</v>
      </c>
      <c r="H132" s="9" t="s">
        <v>23</v>
      </c>
      <c r="I132" s="9" t="s">
        <v>423</v>
      </c>
      <c r="J132" s="16" t="s">
        <v>424</v>
      </c>
      <c r="K132" s="55" t="s">
        <v>425</v>
      </c>
      <c r="L132" s="93" t="s">
        <v>426</v>
      </c>
      <c r="M132" s="39"/>
      <c r="N132" s="2"/>
      <c r="O132" s="303" t="e">
        <f>#REF!</f>
        <v>#REF!</v>
      </c>
      <c r="P132" s="109"/>
      <c r="R132" s="117" t="s">
        <v>22</v>
      </c>
      <c r="S132" s="116"/>
      <c r="V132" s="497">
        <v>18.08681678771973</v>
      </c>
      <c r="W132" s="497" t="e">
        <f t="shared" si="12"/>
        <v>#REF!</v>
      </c>
      <c r="X132" s="109" t="str">
        <f t="shared" si="13"/>
        <v/>
      </c>
    </row>
    <row r="133" spans="1:29" s="115" customFormat="1">
      <c r="A133" s="24"/>
      <c r="B133" s="152"/>
      <c r="C133" s="74"/>
      <c r="D133" s="54"/>
      <c r="E133" s="26"/>
      <c r="F133" s="75"/>
      <c r="G133" s="26"/>
      <c r="H133" s="26"/>
      <c r="I133" s="26"/>
      <c r="J133" s="59"/>
      <c r="K133" s="59"/>
      <c r="L133" s="59"/>
      <c r="M133" s="61"/>
      <c r="N133" s="2"/>
      <c r="O133" s="303" t="e">
        <f>#REF!</f>
        <v>#REF!</v>
      </c>
      <c r="P133" s="109"/>
      <c r="R133" s="117"/>
      <c r="S133" s="116"/>
      <c r="V133" s="497"/>
      <c r="W133" s="497" t="str">
        <f t="shared" si="12"/>
        <v/>
      </c>
      <c r="X133" s="109" t="str">
        <f t="shared" si="13"/>
        <v/>
      </c>
    </row>
    <row r="134" spans="1:29" s="115" customFormat="1" ht="141.75" customHeight="1">
      <c r="A134" s="24">
        <f>A132+1</f>
        <v>46</v>
      </c>
      <c r="B134" s="154" t="s">
        <v>427</v>
      </c>
      <c r="C134" s="114" t="s">
        <v>427</v>
      </c>
      <c r="D134" s="135" t="s">
        <v>428</v>
      </c>
      <c r="E134" s="120">
        <f>LEN(D134)</f>
        <v>167</v>
      </c>
      <c r="F134" s="129" t="s">
        <v>34</v>
      </c>
      <c r="G134" s="120" t="s">
        <v>23</v>
      </c>
      <c r="H134" s="120" t="s">
        <v>23</v>
      </c>
      <c r="I134" s="120" t="s">
        <v>35</v>
      </c>
      <c r="J134" s="119" t="s">
        <v>429</v>
      </c>
      <c r="K134" s="189" t="s">
        <v>23</v>
      </c>
      <c r="L134" s="119" t="s">
        <v>430</v>
      </c>
      <c r="M134" s="22"/>
      <c r="N134" s="2"/>
      <c r="O134" s="239" t="e">
        <f>#REF!</f>
        <v>#REF!</v>
      </c>
      <c r="P134" s="109"/>
      <c r="R134" s="374" t="s">
        <v>31</v>
      </c>
      <c r="S134" s="116"/>
      <c r="V134" s="496">
        <v>10.37455940246582</v>
      </c>
      <c r="W134" s="496" t="e">
        <f t="shared" si="12"/>
        <v>#REF!</v>
      </c>
      <c r="X134" s="109" t="e">
        <f t="shared" si="13"/>
        <v>#REF!</v>
      </c>
    </row>
    <row r="135" spans="1:29" s="115" customFormat="1" ht="330.75" customHeight="1">
      <c r="A135" s="86">
        <f>A134+1</f>
        <v>47</v>
      </c>
      <c r="B135" s="206" t="s">
        <v>431</v>
      </c>
      <c r="C135" s="105" t="s">
        <v>432</v>
      </c>
      <c r="D135" s="135" t="s">
        <v>433</v>
      </c>
      <c r="E135" s="120">
        <f>LEN(D135)</f>
        <v>662</v>
      </c>
      <c r="F135" s="114" t="s">
        <v>340</v>
      </c>
      <c r="G135" s="120" t="s">
        <v>23</v>
      </c>
      <c r="H135" s="120" t="s">
        <v>23</v>
      </c>
      <c r="I135" s="120" t="s">
        <v>434</v>
      </c>
      <c r="J135" s="348" t="s">
        <v>435</v>
      </c>
      <c r="K135" s="189" t="s">
        <v>436</v>
      </c>
      <c r="L135" s="135" t="s">
        <v>437</v>
      </c>
      <c r="M135" s="37"/>
      <c r="N135" s="2"/>
      <c r="O135" s="239" t="e">
        <f>#REF!</f>
        <v>#REF!</v>
      </c>
      <c r="P135" s="109"/>
      <c r="R135" s="374" t="s">
        <v>31</v>
      </c>
      <c r="S135" s="116"/>
      <c r="V135" s="496">
        <v>19.616762161254879</v>
      </c>
      <c r="W135" s="496" t="e">
        <f t="shared" si="12"/>
        <v>#REF!</v>
      </c>
      <c r="X135" s="109" t="e">
        <f t="shared" si="13"/>
        <v>#REF!</v>
      </c>
    </row>
    <row r="136" spans="1:29" s="115" customFormat="1" ht="16.5" customHeight="1" thickBot="1">
      <c r="A136" s="24"/>
      <c r="B136" s="152"/>
      <c r="C136" s="74"/>
      <c r="D136" s="54"/>
      <c r="E136" s="26"/>
      <c r="F136" s="75"/>
      <c r="G136" s="26"/>
      <c r="H136" s="26"/>
      <c r="I136" s="26"/>
      <c r="J136" s="59"/>
      <c r="K136" s="59"/>
      <c r="L136" s="59"/>
      <c r="M136" s="61"/>
      <c r="N136" s="28"/>
      <c r="O136" s="303" t="e">
        <f>#REF!</f>
        <v>#REF!</v>
      </c>
      <c r="P136" s="109"/>
      <c r="R136" s="117"/>
      <c r="S136" s="116"/>
      <c r="V136" s="497"/>
      <c r="W136" s="497" t="str">
        <f t="shared" si="12"/>
        <v/>
      </c>
      <c r="X136" s="109" t="str">
        <f t="shared" si="13"/>
        <v/>
      </c>
    </row>
    <row r="137" spans="1:29" s="365" customFormat="1" ht="16.5" customHeight="1" thickBot="1">
      <c r="A137" s="511" t="s">
        <v>438</v>
      </c>
      <c r="B137" s="512"/>
      <c r="C137" s="512"/>
      <c r="D137" s="512"/>
      <c r="E137" s="512"/>
      <c r="F137" s="512"/>
      <c r="G137" s="512"/>
      <c r="H137" s="512"/>
      <c r="I137" s="512"/>
      <c r="J137" s="512"/>
      <c r="K137" s="512"/>
      <c r="L137" s="512"/>
      <c r="M137" s="512"/>
      <c r="N137" s="513"/>
      <c r="O137" s="239"/>
      <c r="P137" s="376"/>
      <c r="R137" s="374"/>
      <c r="S137" s="377"/>
      <c r="V137" s="496"/>
      <c r="W137" s="496" t="str">
        <f t="shared" si="12"/>
        <v/>
      </c>
      <c r="X137" s="376" t="str">
        <f t="shared" si="13"/>
        <v/>
      </c>
    </row>
    <row r="138" spans="1:29" s="115" customFormat="1" ht="283.5" customHeight="1">
      <c r="A138" s="73">
        <f>A135+1</f>
        <v>48</v>
      </c>
      <c r="B138" s="204" t="s">
        <v>439</v>
      </c>
      <c r="C138" s="114" t="s">
        <v>439</v>
      </c>
      <c r="D138" s="138" t="s">
        <v>440</v>
      </c>
      <c r="E138" s="112">
        <f>LEN(D138)</f>
        <v>503</v>
      </c>
      <c r="F138" s="122" t="s">
        <v>34</v>
      </c>
      <c r="G138" s="112" t="s">
        <v>23</v>
      </c>
      <c r="H138" s="112" t="s">
        <v>441</v>
      </c>
      <c r="I138" s="114" t="s">
        <v>442</v>
      </c>
      <c r="J138" s="111" t="s">
        <v>443</v>
      </c>
      <c r="K138" s="189" t="s">
        <v>23</v>
      </c>
      <c r="L138" s="111" t="s">
        <v>444</v>
      </c>
      <c r="M138" s="61"/>
      <c r="N138" s="1"/>
      <c r="O138" s="239" t="e">
        <f>#REF!</f>
        <v>#REF!</v>
      </c>
      <c r="P138" s="109"/>
      <c r="R138" s="374" t="s">
        <v>31</v>
      </c>
      <c r="S138" s="116"/>
      <c r="V138" s="496">
        <v>12.992362976074221</v>
      </c>
      <c r="W138" s="496" t="e">
        <f t="shared" si="12"/>
        <v>#REF!</v>
      </c>
      <c r="X138" s="109" t="e">
        <f t="shared" si="13"/>
        <v>#REF!</v>
      </c>
    </row>
    <row r="139" spans="1:29" s="115" customFormat="1">
      <c r="A139" s="73"/>
      <c r="B139" s="230"/>
      <c r="C139" s="74"/>
      <c r="D139" s="81"/>
      <c r="E139" s="79"/>
      <c r="F139" s="82"/>
      <c r="G139" s="79"/>
      <c r="H139" s="79"/>
      <c r="I139" s="74"/>
      <c r="J139" s="61"/>
      <c r="K139" s="59"/>
      <c r="L139" s="61"/>
      <c r="M139" s="61"/>
      <c r="N139" s="28"/>
      <c r="O139" s="303" t="e">
        <f>#REF!</f>
        <v>#REF!</v>
      </c>
      <c r="P139" s="109"/>
      <c r="R139" s="117"/>
      <c r="S139" s="116"/>
      <c r="V139" s="497"/>
      <c r="W139" s="497" t="str">
        <f t="shared" si="12"/>
        <v/>
      </c>
      <c r="X139" s="109" t="str">
        <f t="shared" si="13"/>
        <v/>
      </c>
    </row>
    <row r="140" spans="1:29" s="450" customFormat="1" ht="225" customHeight="1">
      <c r="A140" s="486">
        <f>A139+1</f>
        <v>1</v>
      </c>
      <c r="B140" s="487" t="s">
        <v>445</v>
      </c>
      <c r="C140" s="488"/>
      <c r="D140" s="468" t="s">
        <v>446</v>
      </c>
      <c r="E140" s="469">
        <f>LEN(D140)</f>
        <v>252</v>
      </c>
      <c r="F140" s="489"/>
      <c r="G140" s="469">
        <f>LEN(F140)</f>
        <v>0</v>
      </c>
      <c r="H140" s="490" t="s">
        <v>34</v>
      </c>
      <c r="I140" s="472" t="s">
        <v>23</v>
      </c>
      <c r="J140" s="472" t="s">
        <v>23</v>
      </c>
      <c r="K140" s="472" t="s">
        <v>35</v>
      </c>
      <c r="L140" s="491" t="s">
        <v>447</v>
      </c>
      <c r="M140" s="491"/>
      <c r="N140" s="492"/>
      <c r="O140" s="492"/>
      <c r="P140" s="477"/>
      <c r="Q140" s="478" t="s">
        <v>448</v>
      </c>
      <c r="R140" s="503">
        <v>17</v>
      </c>
      <c r="S140" s="479">
        <f>'[1]Additional information'!$D$18</f>
        <v>0.81</v>
      </c>
      <c r="T140" s="503">
        <f>R140*S140</f>
        <v>13.770000000000001</v>
      </c>
      <c r="U140" s="503"/>
      <c r="V140" s="503"/>
      <c r="W140" s="481"/>
      <c r="Y140" s="451"/>
      <c r="Z140" s="452"/>
      <c r="AC140" s="493"/>
    </row>
    <row r="141" spans="1:29" s="115" customFormat="1" ht="141.75" customHeight="1">
      <c r="A141" s="24">
        <f>A138+1</f>
        <v>49</v>
      </c>
      <c r="B141" s="136" t="s">
        <v>449</v>
      </c>
      <c r="C141" s="114" t="s">
        <v>449</v>
      </c>
      <c r="D141" s="135" t="s">
        <v>450</v>
      </c>
      <c r="E141" s="120">
        <f>LEN(D141)</f>
        <v>166</v>
      </c>
      <c r="F141" s="129" t="s">
        <v>34</v>
      </c>
      <c r="G141" s="120" t="s">
        <v>23</v>
      </c>
      <c r="H141" s="120" t="s">
        <v>23</v>
      </c>
      <c r="I141" s="120" t="s">
        <v>35</v>
      </c>
      <c r="J141" s="119" t="s">
        <v>451</v>
      </c>
      <c r="K141" s="189" t="s">
        <v>23</v>
      </c>
      <c r="L141" s="119" t="s">
        <v>452</v>
      </c>
      <c r="M141" s="59"/>
      <c r="N141" s="2"/>
      <c r="O141" s="239" t="e">
        <f>#REF!</f>
        <v>#REF!</v>
      </c>
      <c r="P141" s="109"/>
      <c r="R141" s="374" t="s">
        <v>31</v>
      </c>
      <c r="S141" s="116"/>
      <c r="V141" s="496">
        <v>8.6295709609985352</v>
      </c>
      <c r="W141" s="496" t="e">
        <f t="shared" ref="W141:W172" si="14">IF(V141="","",V141*O141)</f>
        <v>#REF!</v>
      </c>
      <c r="X141" s="109" t="e">
        <f t="shared" ref="X141:X172" si="15">IF(R141="yes",W141,"")</f>
        <v>#REF!</v>
      </c>
    </row>
    <row r="142" spans="1:29" s="115" customFormat="1" ht="299.25" customHeight="1">
      <c r="A142" s="24">
        <f>A141+1</f>
        <v>50</v>
      </c>
      <c r="B142" s="154" t="s">
        <v>453</v>
      </c>
      <c r="C142" s="114" t="s">
        <v>454</v>
      </c>
      <c r="D142" s="346" t="s">
        <v>455</v>
      </c>
      <c r="E142" s="120">
        <f>LEN(D142)</f>
        <v>751</v>
      </c>
      <c r="F142" s="114" t="s">
        <v>340</v>
      </c>
      <c r="G142" s="120" t="s">
        <v>23</v>
      </c>
      <c r="H142" s="120" t="s">
        <v>23</v>
      </c>
      <c r="I142" s="120" t="s">
        <v>456</v>
      </c>
      <c r="J142" s="119" t="s">
        <v>457</v>
      </c>
      <c r="K142" s="189" t="s">
        <v>458</v>
      </c>
      <c r="L142" s="119" t="s">
        <v>459</v>
      </c>
      <c r="M142" s="59"/>
      <c r="N142" s="2"/>
      <c r="O142" s="239" t="e">
        <f>#REF!</f>
        <v>#REF!</v>
      </c>
      <c r="P142" s="109"/>
      <c r="R142" s="374" t="s">
        <v>31</v>
      </c>
      <c r="S142" s="116"/>
      <c r="V142" s="496">
        <v>18.256172180175781</v>
      </c>
      <c r="W142" s="496" t="e">
        <f t="shared" si="14"/>
        <v>#REF!</v>
      </c>
      <c r="X142" s="109" t="e">
        <f t="shared" si="15"/>
        <v>#REF!</v>
      </c>
    </row>
    <row r="143" spans="1:29" s="115" customFormat="1">
      <c r="A143" s="24"/>
      <c r="B143" s="152"/>
      <c r="C143" s="74"/>
      <c r="D143" s="97"/>
      <c r="E143" s="26"/>
      <c r="F143" s="27"/>
      <c r="G143" s="26"/>
      <c r="H143" s="26"/>
      <c r="I143" s="26"/>
      <c r="J143" s="59"/>
      <c r="K143" s="59"/>
      <c r="L143" s="59"/>
      <c r="M143" s="59"/>
      <c r="N143" s="2"/>
      <c r="O143" s="303" t="e">
        <f>#REF!</f>
        <v>#REF!</v>
      </c>
      <c r="P143" s="109"/>
      <c r="R143" s="117"/>
      <c r="S143" s="116"/>
      <c r="V143" s="497"/>
      <c r="W143" s="497" t="str">
        <f t="shared" si="14"/>
        <v/>
      </c>
      <c r="X143" s="109" t="str">
        <f t="shared" si="15"/>
        <v/>
      </c>
    </row>
    <row r="144" spans="1:29" s="115" customFormat="1" ht="204.75" customHeight="1">
      <c r="A144" s="24">
        <f>A142+1</f>
        <v>51</v>
      </c>
      <c r="B144" s="154" t="s">
        <v>460</v>
      </c>
      <c r="C144" s="114" t="s">
        <v>460</v>
      </c>
      <c r="D144" s="135" t="s">
        <v>461</v>
      </c>
      <c r="E144" s="120">
        <f>LEN(D144)</f>
        <v>334</v>
      </c>
      <c r="F144" s="129" t="s">
        <v>34</v>
      </c>
      <c r="G144" s="120" t="s">
        <v>23</v>
      </c>
      <c r="H144" s="120" t="s">
        <v>23</v>
      </c>
      <c r="I144" s="120" t="s">
        <v>35</v>
      </c>
      <c r="J144" s="144" t="s">
        <v>462</v>
      </c>
      <c r="K144" s="189" t="s">
        <v>23</v>
      </c>
      <c r="L144" s="144" t="s">
        <v>463</v>
      </c>
      <c r="M144" s="36"/>
      <c r="N144" s="2"/>
      <c r="O144" s="239" t="e">
        <f>#REF!</f>
        <v>#REF!</v>
      </c>
      <c r="P144" s="109"/>
      <c r="R144" s="374" t="s">
        <v>31</v>
      </c>
      <c r="S144" s="116"/>
      <c r="V144" s="496">
        <v>15.45627975463867</v>
      </c>
      <c r="W144" s="496" t="e">
        <f t="shared" si="14"/>
        <v>#REF!</v>
      </c>
      <c r="X144" s="109" t="e">
        <f t="shared" si="15"/>
        <v>#REF!</v>
      </c>
    </row>
    <row r="145" spans="1:24" s="115" customFormat="1" ht="16.5" customHeight="1" thickBot="1">
      <c r="A145" s="24"/>
      <c r="B145" s="152"/>
      <c r="C145" s="74"/>
      <c r="D145" s="54"/>
      <c r="E145" s="26"/>
      <c r="F145" s="75"/>
      <c r="G145" s="26"/>
      <c r="H145" s="26"/>
      <c r="I145" s="26"/>
      <c r="J145" s="36"/>
      <c r="K145" s="59"/>
      <c r="L145" s="36"/>
      <c r="M145" s="36"/>
      <c r="N145" s="2"/>
      <c r="O145" s="303" t="e">
        <f>#REF!</f>
        <v>#REF!</v>
      </c>
      <c r="P145" s="109"/>
      <c r="R145" s="117"/>
      <c r="S145" s="116"/>
      <c r="V145" s="497"/>
      <c r="W145" s="497" t="str">
        <f t="shared" si="14"/>
        <v/>
      </c>
      <c r="X145" s="109" t="str">
        <f t="shared" si="15"/>
        <v/>
      </c>
    </row>
    <row r="146" spans="1:24" s="365" customFormat="1" ht="16.5" customHeight="1" thickBot="1">
      <c r="A146" s="511" t="s">
        <v>464</v>
      </c>
      <c r="B146" s="512"/>
      <c r="C146" s="512"/>
      <c r="D146" s="512"/>
      <c r="E146" s="512"/>
      <c r="F146" s="512"/>
      <c r="G146" s="512"/>
      <c r="H146" s="512"/>
      <c r="I146" s="512"/>
      <c r="J146" s="512"/>
      <c r="K146" s="512"/>
      <c r="L146" s="512"/>
      <c r="M146" s="512"/>
      <c r="N146" s="513"/>
      <c r="O146" s="239"/>
      <c r="P146" s="376"/>
      <c r="R146" s="374"/>
      <c r="S146" s="377"/>
      <c r="V146" s="496"/>
      <c r="W146" s="496" t="str">
        <f t="shared" si="14"/>
        <v/>
      </c>
      <c r="X146" s="376" t="str">
        <f t="shared" si="15"/>
        <v/>
      </c>
    </row>
    <row r="147" spans="1:24" s="115" customFormat="1" ht="120" customHeight="1">
      <c r="A147" s="73">
        <f>A144+1</f>
        <v>52</v>
      </c>
      <c r="B147" s="204" t="s">
        <v>465</v>
      </c>
      <c r="C147" s="114" t="s">
        <v>465</v>
      </c>
      <c r="D147" s="350" t="s">
        <v>466</v>
      </c>
      <c r="E147" s="112">
        <f>LEN(D147)</f>
        <v>206</v>
      </c>
      <c r="F147" s="112" t="s">
        <v>34</v>
      </c>
      <c r="G147" s="112" t="s">
        <v>23</v>
      </c>
      <c r="H147" s="112" t="s">
        <v>467</v>
      </c>
      <c r="I147" s="120" t="s">
        <v>35</v>
      </c>
      <c r="J147" s="111" t="s">
        <v>468</v>
      </c>
      <c r="K147" s="189" t="s">
        <v>23</v>
      </c>
      <c r="L147" s="118" t="s">
        <v>469</v>
      </c>
      <c r="M147" s="143"/>
      <c r="N147" s="1"/>
      <c r="O147" s="239" t="e">
        <f>#REF!</f>
        <v>#REF!</v>
      </c>
      <c r="P147" s="109"/>
      <c r="R147" s="374" t="s">
        <v>31</v>
      </c>
      <c r="S147" s="116"/>
      <c r="V147" s="496">
        <v>2.4801323413848881</v>
      </c>
      <c r="W147" s="496" t="e">
        <f t="shared" si="14"/>
        <v>#REF!</v>
      </c>
      <c r="X147" s="109" t="e">
        <f t="shared" si="15"/>
        <v>#REF!</v>
      </c>
    </row>
    <row r="148" spans="1:24" s="115" customFormat="1">
      <c r="A148" s="24"/>
      <c r="B148" s="152"/>
      <c r="C148" s="74"/>
      <c r="D148" s="54"/>
      <c r="E148" s="26"/>
      <c r="F148" s="75"/>
      <c r="G148" s="26"/>
      <c r="H148" s="26"/>
      <c r="I148" s="26"/>
      <c r="J148" s="36"/>
      <c r="K148" s="66"/>
      <c r="L148" s="36"/>
      <c r="M148" s="36"/>
      <c r="N148" s="2"/>
      <c r="O148" s="303" t="e">
        <f>#REF!</f>
        <v>#REF!</v>
      </c>
      <c r="P148" s="109"/>
      <c r="R148" s="117"/>
      <c r="S148" s="116"/>
      <c r="V148" s="497"/>
      <c r="W148" s="497" t="str">
        <f t="shared" si="14"/>
        <v/>
      </c>
      <c r="X148" s="109" t="str">
        <f t="shared" si="15"/>
        <v/>
      </c>
    </row>
    <row r="149" spans="1:24" s="115" customFormat="1" ht="157.5" customHeight="1">
      <c r="A149" s="73">
        <f>A147+1</f>
        <v>53</v>
      </c>
      <c r="B149" s="204" t="s">
        <v>470</v>
      </c>
      <c r="C149" s="351" t="s">
        <v>471</v>
      </c>
      <c r="D149" s="346" t="s">
        <v>472</v>
      </c>
      <c r="E149" s="112">
        <f>LEN(D149)</f>
        <v>282</v>
      </c>
      <c r="F149" s="114" t="s">
        <v>266</v>
      </c>
      <c r="G149" s="112" t="s">
        <v>23</v>
      </c>
      <c r="H149" s="112" t="s">
        <v>23</v>
      </c>
      <c r="I149" s="112" t="s">
        <v>473</v>
      </c>
      <c r="J149" s="111" t="s">
        <v>474</v>
      </c>
      <c r="K149" s="189" t="s">
        <v>475</v>
      </c>
      <c r="L149" s="111" t="s">
        <v>476</v>
      </c>
      <c r="M149" s="61"/>
      <c r="N149" s="28"/>
      <c r="O149" s="239" t="e">
        <f>#REF!</f>
        <v>#REF!</v>
      </c>
      <c r="P149" s="109"/>
      <c r="R149" s="374" t="s">
        <v>31</v>
      </c>
      <c r="S149" s="116"/>
      <c r="V149" s="496">
        <v>12.71689510345459</v>
      </c>
      <c r="W149" s="496" t="e">
        <f t="shared" si="14"/>
        <v>#REF!</v>
      </c>
      <c r="X149" s="109" t="e">
        <f t="shared" si="15"/>
        <v>#REF!</v>
      </c>
    </row>
    <row r="150" spans="1:24" s="115" customFormat="1">
      <c r="A150" s="73"/>
      <c r="B150" s="230"/>
      <c r="C150" s="74"/>
      <c r="D150" s="393"/>
      <c r="E150" s="79"/>
      <c r="F150" s="74"/>
      <c r="G150" s="79"/>
      <c r="H150" s="79"/>
      <c r="I150" s="79"/>
      <c r="J150" s="61"/>
      <c r="K150" s="66"/>
      <c r="L150" s="61"/>
      <c r="M150" s="61"/>
      <c r="N150" s="28"/>
      <c r="O150" s="303" t="e">
        <f>#REF!</f>
        <v>#REF!</v>
      </c>
      <c r="P150" s="109"/>
      <c r="R150" s="117"/>
      <c r="S150" s="116"/>
      <c r="V150" s="497"/>
      <c r="W150" s="497" t="str">
        <f t="shared" si="14"/>
        <v/>
      </c>
      <c r="X150" s="109" t="str">
        <f t="shared" si="15"/>
        <v/>
      </c>
    </row>
    <row r="151" spans="1:24" ht="182.25" customHeight="1">
      <c r="A151" s="73">
        <f>A149+1</f>
        <v>54</v>
      </c>
      <c r="B151" s="352" t="s">
        <v>477</v>
      </c>
      <c r="C151" s="353" t="s">
        <v>477</v>
      </c>
      <c r="D151" s="346" t="s">
        <v>478</v>
      </c>
      <c r="E151" s="112">
        <f>LEN(D151)</f>
        <v>302</v>
      </c>
      <c r="F151" s="353" t="s">
        <v>34</v>
      </c>
      <c r="G151" s="353" t="s">
        <v>23</v>
      </c>
      <c r="H151" s="353" t="s">
        <v>23</v>
      </c>
      <c r="I151" s="353" t="s">
        <v>35</v>
      </c>
      <c r="J151" s="354" t="s">
        <v>479</v>
      </c>
      <c r="K151" s="189" t="s">
        <v>23</v>
      </c>
      <c r="L151" s="354" t="s">
        <v>480</v>
      </c>
      <c r="M151" s="66"/>
      <c r="N151" s="2"/>
      <c r="O151" s="239" t="e">
        <f>#REF!</f>
        <v>#REF!</v>
      </c>
      <c r="P151" s="109"/>
      <c r="R151" s="374" t="s">
        <v>31</v>
      </c>
      <c r="V151" s="496">
        <v>10.51750373840332</v>
      </c>
      <c r="W151" s="496" t="e">
        <f t="shared" si="14"/>
        <v>#REF!</v>
      </c>
      <c r="X151" s="109" t="e">
        <f t="shared" si="15"/>
        <v>#REF!</v>
      </c>
    </row>
    <row r="152" spans="1:24">
      <c r="A152" s="73"/>
      <c r="B152" s="142"/>
      <c r="C152" s="140"/>
      <c r="D152" s="141"/>
      <c r="E152" s="79"/>
      <c r="F152" s="140"/>
      <c r="G152" s="140"/>
      <c r="H152" s="140"/>
      <c r="I152" s="140"/>
      <c r="J152" s="66"/>
      <c r="K152" s="66"/>
      <c r="L152" s="139"/>
      <c r="M152" s="66"/>
      <c r="N152" s="2"/>
      <c r="O152" s="303" t="e">
        <f>#REF!</f>
        <v>#REF!</v>
      </c>
      <c r="P152" s="109"/>
      <c r="R152" s="117"/>
      <c r="V152" s="497"/>
      <c r="W152" s="497" t="str">
        <f t="shared" si="14"/>
        <v/>
      </c>
      <c r="X152" s="109" t="str">
        <f t="shared" si="15"/>
        <v/>
      </c>
    </row>
    <row r="153" spans="1:24" s="115" customFormat="1" ht="141.75" customHeight="1">
      <c r="A153" s="73">
        <f>A151+1</f>
        <v>55</v>
      </c>
      <c r="B153" s="204" t="s">
        <v>481</v>
      </c>
      <c r="C153" s="114" t="s">
        <v>481</v>
      </c>
      <c r="D153" s="346" t="s">
        <v>482</v>
      </c>
      <c r="E153" s="112">
        <f>LEN(D153)</f>
        <v>169</v>
      </c>
      <c r="F153" s="122" t="s">
        <v>34</v>
      </c>
      <c r="G153" s="112" t="s">
        <v>23</v>
      </c>
      <c r="H153" s="112" t="s">
        <v>23</v>
      </c>
      <c r="I153" s="112" t="s">
        <v>35</v>
      </c>
      <c r="J153" s="111" t="s">
        <v>483</v>
      </c>
      <c r="K153" s="189" t="s">
        <v>23</v>
      </c>
      <c r="L153" s="119" t="s">
        <v>484</v>
      </c>
      <c r="M153" s="22"/>
      <c r="N153" s="2"/>
      <c r="O153" s="239" t="e">
        <f>#REF!</f>
        <v>#REF!</v>
      </c>
      <c r="P153" s="109"/>
      <c r="R153" s="374" t="s">
        <v>31</v>
      </c>
      <c r="S153" s="116"/>
      <c r="V153" s="496">
        <v>6.4824962615966797</v>
      </c>
      <c r="W153" s="496" t="e">
        <f t="shared" si="14"/>
        <v>#REF!</v>
      </c>
      <c r="X153" s="109" t="e">
        <f t="shared" si="15"/>
        <v>#REF!</v>
      </c>
    </row>
    <row r="154" spans="1:24" s="115" customFormat="1" ht="308.25" customHeight="1">
      <c r="A154" s="24">
        <f>A153+1</f>
        <v>56</v>
      </c>
      <c r="B154" s="204" t="s">
        <v>485</v>
      </c>
      <c r="C154" s="114" t="s">
        <v>486</v>
      </c>
      <c r="D154" s="346" t="s">
        <v>487</v>
      </c>
      <c r="E154" s="120">
        <f>LEN(D154)</f>
        <v>762</v>
      </c>
      <c r="F154" s="114" t="s">
        <v>340</v>
      </c>
      <c r="G154" s="120" t="s">
        <v>23</v>
      </c>
      <c r="H154" s="120" t="s">
        <v>23</v>
      </c>
      <c r="I154" s="120" t="s">
        <v>456</v>
      </c>
      <c r="J154" s="355" t="s">
        <v>488</v>
      </c>
      <c r="K154" s="189" t="s">
        <v>489</v>
      </c>
      <c r="L154" s="119" t="s">
        <v>490</v>
      </c>
      <c r="M154" s="37"/>
      <c r="N154" s="2"/>
      <c r="O154" s="239" t="e">
        <f>#REF!</f>
        <v>#REF!</v>
      </c>
      <c r="P154" s="109"/>
      <c r="R154" s="374" t="s">
        <v>31</v>
      </c>
      <c r="S154" s="116"/>
      <c r="V154" s="496">
        <v>23.642156600952148</v>
      </c>
      <c r="W154" s="496" t="e">
        <f t="shared" si="14"/>
        <v>#REF!</v>
      </c>
      <c r="X154" s="109" t="e">
        <f t="shared" si="15"/>
        <v>#REF!</v>
      </c>
    </row>
    <row r="155" spans="1:24" s="115" customFormat="1" ht="16.5" customHeight="1" thickBot="1">
      <c r="A155" s="73"/>
      <c r="B155" s="230"/>
      <c r="C155" s="74"/>
      <c r="D155" s="141"/>
      <c r="E155" s="79"/>
      <c r="F155" s="82"/>
      <c r="G155" s="79"/>
      <c r="H155" s="79"/>
      <c r="I155" s="79"/>
      <c r="J155" s="61"/>
      <c r="K155" s="66"/>
      <c r="L155" s="61"/>
      <c r="M155" s="61"/>
      <c r="N155" s="28"/>
      <c r="O155" s="303" t="e">
        <f>#REF!</f>
        <v>#REF!</v>
      </c>
      <c r="P155" s="109"/>
      <c r="R155" s="117"/>
      <c r="S155" s="116"/>
      <c r="V155" s="497"/>
      <c r="W155" s="497" t="str">
        <f t="shared" si="14"/>
        <v/>
      </c>
      <c r="X155" s="109" t="str">
        <f t="shared" si="15"/>
        <v/>
      </c>
    </row>
    <row r="156" spans="1:24" s="365" customFormat="1" ht="16.5" customHeight="1" thickBot="1">
      <c r="A156" s="511" t="s">
        <v>491</v>
      </c>
      <c r="B156" s="512"/>
      <c r="C156" s="512"/>
      <c r="D156" s="512"/>
      <c r="E156" s="512"/>
      <c r="F156" s="512"/>
      <c r="G156" s="512"/>
      <c r="H156" s="512"/>
      <c r="I156" s="512"/>
      <c r="J156" s="512"/>
      <c r="K156" s="512"/>
      <c r="L156" s="512"/>
      <c r="M156" s="512"/>
      <c r="N156" s="513"/>
      <c r="O156" s="239"/>
      <c r="P156" s="376"/>
      <c r="R156" s="374"/>
      <c r="S156" s="377"/>
      <c r="V156" s="496"/>
      <c r="W156" s="496" t="str">
        <f t="shared" si="14"/>
        <v/>
      </c>
      <c r="X156" s="376" t="str">
        <f t="shared" si="15"/>
        <v/>
      </c>
    </row>
    <row r="157" spans="1:24" s="115" customFormat="1" ht="204" customHeight="1">
      <c r="A157" s="73" t="e">
        <f>#REF!+1</f>
        <v>#REF!</v>
      </c>
      <c r="B157" s="204" t="s">
        <v>492</v>
      </c>
      <c r="C157" s="114" t="s">
        <v>492</v>
      </c>
      <c r="D157" s="356" t="s">
        <v>493</v>
      </c>
      <c r="E157" s="112">
        <f>LEN(D157)</f>
        <v>302</v>
      </c>
      <c r="F157" s="122" t="s">
        <v>76</v>
      </c>
      <c r="G157" s="112" t="s">
        <v>23</v>
      </c>
      <c r="H157" s="112" t="s">
        <v>23</v>
      </c>
      <c r="I157" s="112" t="s">
        <v>322</v>
      </c>
      <c r="J157" s="137" t="s">
        <v>494</v>
      </c>
      <c r="K157" s="189" t="s">
        <v>23</v>
      </c>
      <c r="L157" s="357" t="s">
        <v>495</v>
      </c>
      <c r="M157" s="67"/>
      <c r="N157" s="1"/>
      <c r="O157" s="239" t="e">
        <f>#REF!</f>
        <v>#REF!</v>
      </c>
      <c r="P157" s="109"/>
      <c r="R157" s="374" t="s">
        <v>31</v>
      </c>
      <c r="S157" s="116"/>
      <c r="V157" s="496">
        <v>9.2754945755004883</v>
      </c>
      <c r="W157" s="496" t="e">
        <f t="shared" si="14"/>
        <v>#REF!</v>
      </c>
      <c r="X157" s="109" t="e">
        <f t="shared" si="15"/>
        <v>#REF!</v>
      </c>
    </row>
    <row r="158" spans="1:24" s="115" customFormat="1">
      <c r="A158" s="73"/>
      <c r="B158" s="230"/>
      <c r="C158" s="74"/>
      <c r="D158" s="81"/>
      <c r="E158" s="79"/>
      <c r="F158" s="82"/>
      <c r="G158" s="79"/>
      <c r="H158" s="79"/>
      <c r="I158" s="79"/>
      <c r="J158" s="65"/>
      <c r="K158" s="54"/>
      <c r="L158" s="62"/>
      <c r="M158" s="62"/>
      <c r="N158" s="28"/>
      <c r="O158" s="303" t="e">
        <f>#REF!</f>
        <v>#REF!</v>
      </c>
      <c r="P158" s="109"/>
      <c r="R158" s="117"/>
      <c r="S158" s="116"/>
      <c r="V158" s="497"/>
      <c r="W158" s="497" t="str">
        <f t="shared" si="14"/>
        <v/>
      </c>
      <c r="X158" s="109" t="str">
        <f t="shared" si="15"/>
        <v/>
      </c>
    </row>
    <row r="159" spans="1:24" s="115" customFormat="1" ht="141.75" customHeight="1">
      <c r="A159" s="24" t="e">
        <f>A157+1</f>
        <v>#REF!</v>
      </c>
      <c r="B159" s="136" t="s">
        <v>496</v>
      </c>
      <c r="C159" s="120" t="s">
        <v>496</v>
      </c>
      <c r="D159" s="346" t="s">
        <v>497</v>
      </c>
      <c r="E159" s="120">
        <f>LEN(D159)</f>
        <v>179</v>
      </c>
      <c r="F159" s="129" t="s">
        <v>34</v>
      </c>
      <c r="G159" s="120" t="s">
        <v>23</v>
      </c>
      <c r="H159" s="120" t="s">
        <v>23</v>
      </c>
      <c r="I159" s="120" t="s">
        <v>35</v>
      </c>
      <c r="J159" s="119" t="s">
        <v>498</v>
      </c>
      <c r="K159" s="189" t="s">
        <v>23</v>
      </c>
      <c r="L159" s="358" t="s">
        <v>499</v>
      </c>
      <c r="M159" s="68"/>
      <c r="N159" s="2"/>
      <c r="O159" s="239" t="e">
        <f>#REF!</f>
        <v>#REF!</v>
      </c>
      <c r="P159" s="109"/>
      <c r="R159" s="374" t="s">
        <v>31</v>
      </c>
      <c r="S159" s="116"/>
      <c r="V159" s="496">
        <v>6.4158415794372559</v>
      </c>
      <c r="W159" s="496" t="e">
        <f t="shared" si="14"/>
        <v>#REF!</v>
      </c>
      <c r="X159" s="109" t="e">
        <f t="shared" si="15"/>
        <v>#REF!</v>
      </c>
    </row>
    <row r="160" spans="1:24" s="115" customFormat="1" ht="283.5" customHeight="1">
      <c r="A160" s="24" t="e">
        <f>A159+1</f>
        <v>#REF!</v>
      </c>
      <c r="B160" s="154" t="s">
        <v>500</v>
      </c>
      <c r="C160" s="114" t="s">
        <v>501</v>
      </c>
      <c r="D160" s="346" t="s">
        <v>502</v>
      </c>
      <c r="E160" s="120">
        <f>LEN(D160)</f>
        <v>666</v>
      </c>
      <c r="F160" s="114" t="s">
        <v>340</v>
      </c>
      <c r="G160" s="120" t="s">
        <v>23</v>
      </c>
      <c r="H160" s="120" t="s">
        <v>23</v>
      </c>
      <c r="I160" s="120" t="s">
        <v>385</v>
      </c>
      <c r="J160" s="119" t="s">
        <v>503</v>
      </c>
      <c r="K160" s="189" t="s">
        <v>504</v>
      </c>
      <c r="L160" s="344" t="s">
        <v>505</v>
      </c>
      <c r="M160" s="69"/>
      <c r="N160" s="2"/>
      <c r="O160" s="239" t="e">
        <f>#REF!</f>
        <v>#REF!</v>
      </c>
      <c r="P160" s="109"/>
      <c r="R160" s="374" t="s">
        <v>31</v>
      </c>
      <c r="S160" s="116"/>
      <c r="V160" s="496">
        <v>20.53435134887695</v>
      </c>
      <c r="W160" s="496" t="e">
        <f t="shared" si="14"/>
        <v>#REF!</v>
      </c>
      <c r="X160" s="109" t="e">
        <f t="shared" si="15"/>
        <v>#REF!</v>
      </c>
    </row>
    <row r="161" spans="1:24" s="115" customFormat="1">
      <c r="A161" s="86"/>
      <c r="B161" s="231"/>
      <c r="C161" s="27"/>
      <c r="D161" s="394"/>
      <c r="E161" s="77"/>
      <c r="F161" s="87"/>
      <c r="G161" s="77"/>
      <c r="H161" s="77"/>
      <c r="I161" s="77"/>
      <c r="J161" s="69"/>
      <c r="K161" s="54"/>
      <c r="L161" s="69"/>
      <c r="M161" s="69"/>
      <c r="N161" s="13"/>
      <c r="O161" s="303" t="e">
        <f>#REF!</f>
        <v>#REF!</v>
      </c>
      <c r="P161" s="109"/>
      <c r="R161" s="117"/>
      <c r="S161" s="116"/>
      <c r="V161" s="497"/>
      <c r="W161" s="497" t="str">
        <f t="shared" si="14"/>
        <v/>
      </c>
      <c r="X161" s="109" t="str">
        <f t="shared" si="15"/>
        <v/>
      </c>
    </row>
    <row r="162" spans="1:24" s="115" customFormat="1" ht="212.25" customHeight="1">
      <c r="A162" s="86" t="e">
        <f>A160+1</f>
        <v>#REF!</v>
      </c>
      <c r="B162" s="206" t="s">
        <v>506</v>
      </c>
      <c r="C162" s="121" t="s">
        <v>506</v>
      </c>
      <c r="D162" s="359" t="s">
        <v>507</v>
      </c>
      <c r="E162" s="103">
        <f>LEN(D162)</f>
        <v>350</v>
      </c>
      <c r="F162" s="343" t="s">
        <v>34</v>
      </c>
      <c r="G162" s="103" t="s">
        <v>23</v>
      </c>
      <c r="H162" s="103" t="s">
        <v>23</v>
      </c>
      <c r="I162" s="103" t="s">
        <v>35</v>
      </c>
      <c r="J162" s="344" t="s">
        <v>508</v>
      </c>
      <c r="K162" s="189" t="s">
        <v>23</v>
      </c>
      <c r="L162" s="344" t="s">
        <v>509</v>
      </c>
      <c r="M162" s="69"/>
      <c r="N162" s="2"/>
      <c r="O162" s="239" t="e">
        <f>#REF!</f>
        <v>#REF!</v>
      </c>
      <c r="P162" s="109"/>
      <c r="R162" s="374" t="s">
        <v>31</v>
      </c>
      <c r="S162" s="116"/>
      <c r="V162" s="496">
        <v>8.3069305419921875</v>
      </c>
      <c r="W162" s="496" t="e">
        <f t="shared" si="14"/>
        <v>#REF!</v>
      </c>
      <c r="X162" s="109" t="e">
        <f t="shared" si="15"/>
        <v>#REF!</v>
      </c>
    </row>
    <row r="163" spans="1:24" s="115" customFormat="1" ht="16.5" customHeight="1" thickBot="1">
      <c r="A163" s="86"/>
      <c r="B163" s="231"/>
      <c r="C163" s="88"/>
      <c r="D163" s="394"/>
      <c r="E163" s="77"/>
      <c r="F163" s="87"/>
      <c r="G163" s="77"/>
      <c r="H163" s="77"/>
      <c r="I163" s="77"/>
      <c r="J163" s="69"/>
      <c r="K163" s="69"/>
      <c r="L163" s="69"/>
      <c r="M163" s="69"/>
      <c r="N163" s="46"/>
      <c r="O163" s="303" t="e">
        <f>#REF!</f>
        <v>#REF!</v>
      </c>
      <c r="P163" s="109"/>
      <c r="R163" s="117"/>
      <c r="S163" s="116"/>
      <c r="V163" s="497"/>
      <c r="W163" s="497" t="str">
        <f t="shared" si="14"/>
        <v/>
      </c>
      <c r="X163" s="109" t="str">
        <f t="shared" si="15"/>
        <v/>
      </c>
    </row>
    <row r="164" spans="1:24" s="365" customFormat="1" ht="16.5" customHeight="1" thickBot="1">
      <c r="A164" s="511" t="s">
        <v>510</v>
      </c>
      <c r="B164" s="512"/>
      <c r="C164" s="512"/>
      <c r="D164" s="512"/>
      <c r="E164" s="512"/>
      <c r="F164" s="512"/>
      <c r="G164" s="512"/>
      <c r="H164" s="512"/>
      <c r="I164" s="512"/>
      <c r="J164" s="512"/>
      <c r="K164" s="512"/>
      <c r="L164" s="512"/>
      <c r="M164" s="512"/>
      <c r="N164" s="513"/>
      <c r="O164" s="239"/>
      <c r="P164" s="376"/>
      <c r="R164" s="374"/>
      <c r="S164" s="377"/>
      <c r="V164" s="496"/>
      <c r="W164" s="496" t="str">
        <f t="shared" si="14"/>
        <v/>
      </c>
      <c r="X164" s="376" t="str">
        <f t="shared" si="15"/>
        <v/>
      </c>
    </row>
    <row r="165" spans="1:24" s="115" customFormat="1" ht="141.75" customHeight="1">
      <c r="A165" s="73" t="e">
        <f>A162+1</f>
        <v>#REF!</v>
      </c>
      <c r="B165" s="204" t="s">
        <v>511</v>
      </c>
      <c r="C165" s="213" t="s">
        <v>511</v>
      </c>
      <c r="D165" s="113" t="s">
        <v>512</v>
      </c>
      <c r="E165" s="112">
        <f t="shared" ref="E165:E206" si="16">LEN(D165)</f>
        <v>335</v>
      </c>
      <c r="F165" s="122" t="s">
        <v>34</v>
      </c>
      <c r="G165" s="112" t="s">
        <v>23</v>
      </c>
      <c r="H165" s="112" t="s">
        <v>23</v>
      </c>
      <c r="I165" s="112" t="s">
        <v>35</v>
      </c>
      <c r="J165" s="111" t="s">
        <v>513</v>
      </c>
      <c r="K165" s="189" t="s">
        <v>23</v>
      </c>
      <c r="L165" s="111" t="s">
        <v>514</v>
      </c>
      <c r="M165" s="61"/>
      <c r="N165" s="329" t="s">
        <v>515</v>
      </c>
      <c r="O165" s="239">
        <v>1</v>
      </c>
      <c r="P165" s="109"/>
      <c r="R165" s="374" t="s">
        <v>31</v>
      </c>
      <c r="S165" s="116"/>
      <c r="V165" s="496">
        <v>8.0881662368774414</v>
      </c>
      <c r="W165" s="496">
        <f t="shared" si="14"/>
        <v>8.0881662368774414</v>
      </c>
      <c r="X165" s="109">
        <f t="shared" si="15"/>
        <v>8.0881662368774414</v>
      </c>
    </row>
    <row r="166" spans="1:24" s="115" customFormat="1" ht="157.5" customHeight="1">
      <c r="A166" s="24" t="e">
        <f t="shared" ref="A166:A180" si="17">A165+1</f>
        <v>#REF!</v>
      </c>
      <c r="B166" s="154" t="s">
        <v>516</v>
      </c>
      <c r="C166" s="114" t="s">
        <v>516</v>
      </c>
      <c r="D166" s="134" t="s">
        <v>517</v>
      </c>
      <c r="E166" s="120">
        <f t="shared" si="16"/>
        <v>236</v>
      </c>
      <c r="F166" s="129" t="s">
        <v>34</v>
      </c>
      <c r="G166" s="120" t="s">
        <v>23</v>
      </c>
      <c r="H166" s="120" t="s">
        <v>23</v>
      </c>
      <c r="I166" s="120" t="s">
        <v>35</v>
      </c>
      <c r="J166" s="119" t="s">
        <v>518</v>
      </c>
      <c r="K166" s="189" t="s">
        <v>23</v>
      </c>
      <c r="L166" s="131" t="s">
        <v>519</v>
      </c>
      <c r="M166" s="70"/>
      <c r="N166" s="2"/>
      <c r="O166" s="239">
        <v>1</v>
      </c>
      <c r="P166" s="109"/>
      <c r="R166" s="374" t="s">
        <v>31</v>
      </c>
      <c r="S166" s="116"/>
      <c r="V166" s="496">
        <v>20.224567413330082</v>
      </c>
      <c r="W166" s="496">
        <f t="shared" si="14"/>
        <v>20.224567413330082</v>
      </c>
      <c r="X166" s="109">
        <f t="shared" si="15"/>
        <v>20.224567413330082</v>
      </c>
    </row>
    <row r="167" spans="1:24" s="115" customFormat="1" ht="157.5" customHeight="1">
      <c r="A167" s="24" t="e">
        <f t="shared" si="17"/>
        <v>#REF!</v>
      </c>
      <c r="B167" s="154" t="s">
        <v>520</v>
      </c>
      <c r="C167" s="114" t="s">
        <v>520</v>
      </c>
      <c r="D167" s="134" t="s">
        <v>521</v>
      </c>
      <c r="E167" s="120">
        <f t="shared" si="16"/>
        <v>234</v>
      </c>
      <c r="F167" s="129" t="s">
        <v>34</v>
      </c>
      <c r="G167" s="120" t="s">
        <v>23</v>
      </c>
      <c r="H167" s="120" t="s">
        <v>23</v>
      </c>
      <c r="I167" s="120" t="s">
        <v>35</v>
      </c>
      <c r="J167" s="119" t="s">
        <v>522</v>
      </c>
      <c r="K167" s="189" t="s">
        <v>23</v>
      </c>
      <c r="L167" s="131" t="s">
        <v>523</v>
      </c>
      <c r="M167" s="70"/>
      <c r="N167" s="2"/>
      <c r="O167" s="239">
        <v>1</v>
      </c>
      <c r="P167" s="109"/>
      <c r="R167" s="374" t="s">
        <v>31</v>
      </c>
      <c r="S167" s="116"/>
      <c r="V167" s="496">
        <v>14.02606105804443</v>
      </c>
      <c r="W167" s="496">
        <f t="shared" si="14"/>
        <v>14.02606105804443</v>
      </c>
      <c r="X167" s="109">
        <f t="shared" si="15"/>
        <v>14.02606105804443</v>
      </c>
    </row>
    <row r="168" spans="1:24" s="115" customFormat="1" ht="157.5" customHeight="1">
      <c r="A168" s="24" t="e">
        <f t="shared" si="17"/>
        <v>#REF!</v>
      </c>
      <c r="B168" s="154" t="s">
        <v>524</v>
      </c>
      <c r="C168" s="114" t="s">
        <v>524</v>
      </c>
      <c r="D168" s="134" t="s">
        <v>525</v>
      </c>
      <c r="E168" s="120">
        <f t="shared" si="16"/>
        <v>217</v>
      </c>
      <c r="F168" s="129" t="s">
        <v>34</v>
      </c>
      <c r="G168" s="120" t="s">
        <v>23</v>
      </c>
      <c r="H168" s="120" t="s">
        <v>23</v>
      </c>
      <c r="I168" s="120" t="s">
        <v>35</v>
      </c>
      <c r="J168" s="119" t="s">
        <v>526</v>
      </c>
      <c r="K168" s="189" t="s">
        <v>23</v>
      </c>
      <c r="L168" s="131" t="s">
        <v>527</v>
      </c>
      <c r="M168" s="70"/>
      <c r="N168" s="2"/>
      <c r="O168" s="239">
        <v>1</v>
      </c>
      <c r="P168" s="109"/>
      <c r="R168" s="374" t="s">
        <v>31</v>
      </c>
      <c r="S168" s="116"/>
      <c r="V168" s="496">
        <v>11.558505058288571</v>
      </c>
      <c r="W168" s="496">
        <f t="shared" si="14"/>
        <v>11.558505058288571</v>
      </c>
      <c r="X168" s="109">
        <f t="shared" si="15"/>
        <v>11.558505058288571</v>
      </c>
    </row>
    <row r="169" spans="1:24" s="115" customFormat="1" ht="157.5" customHeight="1">
      <c r="A169" s="24" t="e">
        <f t="shared" si="17"/>
        <v>#REF!</v>
      </c>
      <c r="B169" s="154" t="s">
        <v>528</v>
      </c>
      <c r="C169" s="114" t="s">
        <v>528</v>
      </c>
      <c r="D169" s="134" t="s">
        <v>529</v>
      </c>
      <c r="E169" s="120">
        <f t="shared" si="16"/>
        <v>218</v>
      </c>
      <c r="F169" s="129" t="s">
        <v>34</v>
      </c>
      <c r="G169" s="120" t="s">
        <v>23</v>
      </c>
      <c r="H169" s="120" t="s">
        <v>23</v>
      </c>
      <c r="I169" s="120" t="s">
        <v>35</v>
      </c>
      <c r="J169" s="119" t="s">
        <v>530</v>
      </c>
      <c r="K169" s="189" t="s">
        <v>23</v>
      </c>
      <c r="L169" s="119" t="s">
        <v>531</v>
      </c>
      <c r="M169" s="59"/>
      <c r="N169" s="2"/>
      <c r="O169" s="239">
        <v>1</v>
      </c>
      <c r="P169" s="109"/>
      <c r="R169" s="374" t="s">
        <v>31</v>
      </c>
      <c r="S169" s="116"/>
      <c r="V169" s="496">
        <v>11.379257202148439</v>
      </c>
      <c r="W169" s="496">
        <f t="shared" si="14"/>
        <v>11.379257202148439</v>
      </c>
      <c r="X169" s="109">
        <f t="shared" si="15"/>
        <v>11.379257202148439</v>
      </c>
    </row>
    <row r="170" spans="1:24" s="115" customFormat="1" ht="157.5" customHeight="1">
      <c r="A170" s="24" t="e">
        <f t="shared" si="17"/>
        <v>#REF!</v>
      </c>
      <c r="B170" s="154" t="s">
        <v>532</v>
      </c>
      <c r="C170" s="114" t="s">
        <v>532</v>
      </c>
      <c r="D170" s="134" t="s">
        <v>533</v>
      </c>
      <c r="E170" s="120">
        <f t="shared" si="16"/>
        <v>224</v>
      </c>
      <c r="F170" s="129" t="s">
        <v>34</v>
      </c>
      <c r="G170" s="120" t="s">
        <v>23</v>
      </c>
      <c r="H170" s="120" t="s">
        <v>23</v>
      </c>
      <c r="I170" s="120" t="s">
        <v>35</v>
      </c>
      <c r="J170" s="119" t="s">
        <v>534</v>
      </c>
      <c r="K170" s="189" t="s">
        <v>23</v>
      </c>
      <c r="L170" s="119" t="s">
        <v>535</v>
      </c>
      <c r="M170" s="59"/>
      <c r="N170" s="2"/>
      <c r="O170" s="239">
        <v>1</v>
      </c>
      <c r="P170" s="109"/>
      <c r="R170" s="374" t="s">
        <v>31</v>
      </c>
      <c r="S170" s="116"/>
      <c r="V170" s="496">
        <v>10.443217277526861</v>
      </c>
      <c r="W170" s="496">
        <f t="shared" si="14"/>
        <v>10.443217277526861</v>
      </c>
      <c r="X170" s="109">
        <f t="shared" si="15"/>
        <v>10.443217277526861</v>
      </c>
    </row>
    <row r="171" spans="1:24" s="115" customFormat="1" ht="136.5" customHeight="1">
      <c r="A171" s="24" t="e">
        <f t="shared" si="17"/>
        <v>#REF!</v>
      </c>
      <c r="B171" s="154" t="s">
        <v>536</v>
      </c>
      <c r="C171" s="153" t="s">
        <v>536</v>
      </c>
      <c r="D171" s="133" t="s">
        <v>537</v>
      </c>
      <c r="E171" s="120">
        <f t="shared" si="16"/>
        <v>182</v>
      </c>
      <c r="F171" s="129" t="s">
        <v>34</v>
      </c>
      <c r="G171" s="120" t="s">
        <v>23</v>
      </c>
      <c r="H171" s="120" t="s">
        <v>23</v>
      </c>
      <c r="I171" s="120" t="s">
        <v>35</v>
      </c>
      <c r="J171" s="119" t="s">
        <v>538</v>
      </c>
      <c r="K171" s="189" t="s">
        <v>23</v>
      </c>
      <c r="L171" s="131" t="s">
        <v>539</v>
      </c>
      <c r="M171" s="70"/>
      <c r="N171" s="2"/>
      <c r="O171" s="239">
        <v>1</v>
      </c>
      <c r="P171" s="109"/>
      <c r="R171" s="374" t="s">
        <v>31</v>
      </c>
      <c r="S171" s="116"/>
      <c r="V171" s="496">
        <v>10.732010841369631</v>
      </c>
      <c r="W171" s="496">
        <f t="shared" si="14"/>
        <v>10.732010841369631</v>
      </c>
      <c r="X171" s="109">
        <f t="shared" si="15"/>
        <v>10.732010841369631</v>
      </c>
    </row>
    <row r="172" spans="1:24" s="298" customFormat="1" ht="137.25" customHeight="1">
      <c r="A172" s="24" t="e">
        <f t="shared" si="17"/>
        <v>#REF!</v>
      </c>
      <c r="B172" s="154" t="s">
        <v>540</v>
      </c>
      <c r="C172" s="153" t="s">
        <v>540</v>
      </c>
      <c r="D172" s="132" t="s">
        <v>541</v>
      </c>
      <c r="E172" s="120">
        <f t="shared" si="16"/>
        <v>214</v>
      </c>
      <c r="F172" s="129" t="s">
        <v>34</v>
      </c>
      <c r="G172" s="120" t="s">
        <v>23</v>
      </c>
      <c r="H172" s="120" t="s">
        <v>23</v>
      </c>
      <c r="I172" s="120" t="s">
        <v>35</v>
      </c>
      <c r="J172" s="119" t="s">
        <v>542</v>
      </c>
      <c r="K172" s="189" t="s">
        <v>23</v>
      </c>
      <c r="L172" s="119" t="s">
        <v>543</v>
      </c>
      <c r="M172" s="59"/>
      <c r="N172" s="2"/>
      <c r="O172" s="239">
        <v>1</v>
      </c>
      <c r="P172" s="109"/>
      <c r="R172" s="374" t="s">
        <v>31</v>
      </c>
      <c r="S172" s="116"/>
      <c r="V172" s="496">
        <v>11.58613967895508</v>
      </c>
      <c r="W172" s="496">
        <f t="shared" si="14"/>
        <v>11.58613967895508</v>
      </c>
      <c r="X172" s="109">
        <f t="shared" si="15"/>
        <v>11.58613967895508</v>
      </c>
    </row>
    <row r="173" spans="1:24" s="115" customFormat="1" ht="136.5" customHeight="1">
      <c r="A173" s="24" t="e">
        <f t="shared" si="17"/>
        <v>#REF!</v>
      </c>
      <c r="B173" s="154" t="s">
        <v>544</v>
      </c>
      <c r="C173" s="114" t="s">
        <v>544</v>
      </c>
      <c r="D173" s="133" t="s">
        <v>545</v>
      </c>
      <c r="E173" s="120">
        <f t="shared" si="16"/>
        <v>184</v>
      </c>
      <c r="F173" s="129" t="s">
        <v>34</v>
      </c>
      <c r="G173" s="120" t="s">
        <v>23</v>
      </c>
      <c r="H173" s="120" t="s">
        <v>23</v>
      </c>
      <c r="I173" s="120" t="s">
        <v>35</v>
      </c>
      <c r="J173" s="119" t="s">
        <v>546</v>
      </c>
      <c r="K173" s="189" t="s">
        <v>23</v>
      </c>
      <c r="L173" s="131" t="s">
        <v>547</v>
      </c>
      <c r="M173" s="70"/>
      <c r="N173" s="2"/>
      <c r="O173" s="239">
        <v>1</v>
      </c>
      <c r="P173" s="109"/>
      <c r="R173" s="374" t="s">
        <v>31</v>
      </c>
      <c r="S173" s="116"/>
      <c r="V173" s="496">
        <v>9.7552013397216797</v>
      </c>
      <c r="W173" s="496">
        <f t="shared" ref="W173:W204" si="18">IF(V173="","",V173*O173)</f>
        <v>9.7552013397216797</v>
      </c>
      <c r="X173" s="109">
        <f t="shared" ref="X173:X204" si="19">IF(R173="yes",W173,"")</f>
        <v>9.7552013397216797</v>
      </c>
    </row>
    <row r="174" spans="1:24" s="115" customFormat="1" ht="137.25" customHeight="1">
      <c r="A174" s="24" t="e">
        <f t="shared" si="17"/>
        <v>#REF!</v>
      </c>
      <c r="B174" s="154" t="s">
        <v>548</v>
      </c>
      <c r="C174" s="153" t="s">
        <v>548</v>
      </c>
      <c r="D174" s="132" t="s">
        <v>541</v>
      </c>
      <c r="E174" s="120">
        <f t="shared" si="16"/>
        <v>214</v>
      </c>
      <c r="F174" s="129" t="s">
        <v>34</v>
      </c>
      <c r="G174" s="120" t="s">
        <v>23</v>
      </c>
      <c r="H174" s="120" t="s">
        <v>23</v>
      </c>
      <c r="I174" s="120" t="s">
        <v>35</v>
      </c>
      <c r="J174" s="119" t="s">
        <v>549</v>
      </c>
      <c r="K174" s="189" t="s">
        <v>23</v>
      </c>
      <c r="L174" s="119" t="s">
        <v>550</v>
      </c>
      <c r="M174" s="59"/>
      <c r="N174" s="2"/>
      <c r="O174" s="239">
        <v>1</v>
      </c>
      <c r="P174" s="109"/>
      <c r="R174" s="374" t="s">
        <v>31</v>
      </c>
      <c r="S174" s="116"/>
      <c r="V174" s="496">
        <v>7.9447951316833496</v>
      </c>
      <c r="W174" s="496">
        <f t="shared" si="18"/>
        <v>7.9447951316833496</v>
      </c>
      <c r="X174" s="109">
        <f t="shared" si="19"/>
        <v>7.9447951316833496</v>
      </c>
    </row>
    <row r="175" spans="1:24" s="115" customFormat="1" ht="152.25" customHeight="1">
      <c r="A175" s="24" t="e">
        <f t="shared" si="17"/>
        <v>#REF!</v>
      </c>
      <c r="B175" s="154" t="s">
        <v>551</v>
      </c>
      <c r="C175" s="114" t="s">
        <v>551</v>
      </c>
      <c r="D175" s="133" t="s">
        <v>552</v>
      </c>
      <c r="E175" s="120">
        <f t="shared" si="16"/>
        <v>212</v>
      </c>
      <c r="F175" s="129" t="s">
        <v>34</v>
      </c>
      <c r="G175" s="120" t="s">
        <v>23</v>
      </c>
      <c r="H175" s="120" t="s">
        <v>23</v>
      </c>
      <c r="I175" s="120" t="s">
        <v>35</v>
      </c>
      <c r="J175" s="119" t="s">
        <v>553</v>
      </c>
      <c r="K175" s="189" t="s">
        <v>23</v>
      </c>
      <c r="L175" s="131" t="s">
        <v>554</v>
      </c>
      <c r="M175" s="21"/>
      <c r="N175" s="2"/>
      <c r="O175" s="239">
        <v>1</v>
      </c>
      <c r="P175" s="109"/>
      <c r="R175" s="374" t="s">
        <v>31</v>
      </c>
      <c r="S175" s="116"/>
      <c r="V175" s="496">
        <v>7.9312248229980469</v>
      </c>
      <c r="W175" s="496">
        <f t="shared" si="18"/>
        <v>7.9312248229980469</v>
      </c>
      <c r="X175" s="109">
        <f t="shared" si="19"/>
        <v>7.9312248229980469</v>
      </c>
    </row>
    <row r="176" spans="1:24" s="115" customFormat="1" ht="137.25" customHeight="1">
      <c r="A176" s="24" t="e">
        <f t="shared" si="17"/>
        <v>#REF!</v>
      </c>
      <c r="B176" s="154" t="s">
        <v>555</v>
      </c>
      <c r="C176" s="153" t="s">
        <v>555</v>
      </c>
      <c r="D176" s="132" t="s">
        <v>541</v>
      </c>
      <c r="E176" s="120">
        <f t="shared" si="16"/>
        <v>214</v>
      </c>
      <c r="F176" s="129" t="s">
        <v>34</v>
      </c>
      <c r="G176" s="120" t="s">
        <v>23</v>
      </c>
      <c r="H176" s="120" t="s">
        <v>23</v>
      </c>
      <c r="I176" s="120" t="s">
        <v>35</v>
      </c>
      <c r="J176" s="119" t="s">
        <v>556</v>
      </c>
      <c r="K176" s="189" t="s">
        <v>23</v>
      </c>
      <c r="L176" s="131" t="s">
        <v>557</v>
      </c>
      <c r="M176" s="21"/>
      <c r="N176" s="2"/>
      <c r="O176" s="239">
        <v>1</v>
      </c>
      <c r="P176" s="109"/>
      <c r="R176" s="374" t="s">
        <v>31</v>
      </c>
      <c r="S176" s="116"/>
      <c r="V176" s="496">
        <v>5.3390059471130371</v>
      </c>
      <c r="W176" s="496">
        <f t="shared" si="18"/>
        <v>5.3390059471130371</v>
      </c>
      <c r="X176" s="109">
        <f t="shared" si="19"/>
        <v>5.3390059471130371</v>
      </c>
    </row>
    <row r="177" spans="1:24" s="115" customFormat="1" ht="157.5" customHeight="1">
      <c r="A177" s="6" t="e">
        <f t="shared" si="17"/>
        <v>#REF!</v>
      </c>
      <c r="B177" s="205" t="s">
        <v>558</v>
      </c>
      <c r="C177" s="7" t="s">
        <v>558</v>
      </c>
      <c r="D177" s="18" t="s">
        <v>559</v>
      </c>
      <c r="E177" s="9">
        <f t="shared" si="16"/>
        <v>142</v>
      </c>
      <c r="F177" s="17" t="s">
        <v>34</v>
      </c>
      <c r="G177" s="9" t="s">
        <v>23</v>
      </c>
      <c r="H177" s="9" t="s">
        <v>23</v>
      </c>
      <c r="I177" s="9" t="s">
        <v>35</v>
      </c>
      <c r="J177" s="16" t="s">
        <v>560</v>
      </c>
      <c r="K177" s="55" t="s">
        <v>23</v>
      </c>
      <c r="L177" s="305"/>
      <c r="M177" s="306"/>
      <c r="N177" s="92" t="s">
        <v>561</v>
      </c>
      <c r="O177" s="303">
        <v>1</v>
      </c>
      <c r="P177" s="109"/>
      <c r="R177" s="117" t="s">
        <v>22</v>
      </c>
      <c r="S177" s="116"/>
      <c r="V177" s="497">
        <v>3.816555500030518</v>
      </c>
      <c r="W177" s="497">
        <f t="shared" si="18"/>
        <v>3.816555500030518</v>
      </c>
      <c r="X177" s="109" t="str">
        <f t="shared" si="19"/>
        <v/>
      </c>
    </row>
    <row r="178" spans="1:24" s="115" customFormat="1" ht="204.75" customHeight="1">
      <c r="A178" s="6" t="e">
        <f t="shared" si="17"/>
        <v>#REF!</v>
      </c>
      <c r="B178" s="307" t="s">
        <v>562</v>
      </c>
      <c r="C178" s="7" t="s">
        <v>563</v>
      </c>
      <c r="D178" s="495" t="s">
        <v>564</v>
      </c>
      <c r="E178" s="9">
        <f t="shared" si="16"/>
        <v>406</v>
      </c>
      <c r="F178" s="17" t="s">
        <v>34</v>
      </c>
      <c r="G178" s="9" t="s">
        <v>23</v>
      </c>
      <c r="H178" s="9" t="s">
        <v>23</v>
      </c>
      <c r="I178" s="9" t="s">
        <v>35</v>
      </c>
      <c r="J178" s="16" t="s">
        <v>565</v>
      </c>
      <c r="K178" s="55" t="s">
        <v>23</v>
      </c>
      <c r="L178" s="20"/>
      <c r="M178" s="20"/>
      <c r="N178" s="2"/>
      <c r="O178" s="303">
        <v>1</v>
      </c>
      <c r="P178" s="109"/>
      <c r="R178" s="117" t="s">
        <v>22</v>
      </c>
      <c r="S178" s="116"/>
      <c r="V178" s="497">
        <v>16.827030181884769</v>
      </c>
      <c r="W178" s="497">
        <f t="shared" si="18"/>
        <v>16.827030181884769</v>
      </c>
      <c r="X178" s="109" t="str">
        <f t="shared" si="19"/>
        <v/>
      </c>
    </row>
    <row r="179" spans="1:24" s="115" customFormat="1" ht="189" customHeight="1">
      <c r="A179" s="6" t="e">
        <f t="shared" si="17"/>
        <v>#REF!</v>
      </c>
      <c r="B179" s="307" t="s">
        <v>566</v>
      </c>
      <c r="C179" s="7" t="s">
        <v>567</v>
      </c>
      <c r="D179" s="11" t="s">
        <v>568</v>
      </c>
      <c r="E179" s="9">
        <f t="shared" si="16"/>
        <v>371</v>
      </c>
      <c r="F179" s="17" t="s">
        <v>34</v>
      </c>
      <c r="G179" s="9" t="s">
        <v>23</v>
      </c>
      <c r="H179" s="9" t="s">
        <v>23</v>
      </c>
      <c r="I179" s="9" t="s">
        <v>35</v>
      </c>
      <c r="J179" s="16" t="s">
        <v>565</v>
      </c>
      <c r="K179" s="55" t="s">
        <v>23</v>
      </c>
      <c r="L179" s="20"/>
      <c r="M179" s="20"/>
      <c r="N179" s="2"/>
      <c r="O179" s="303">
        <v>1</v>
      </c>
      <c r="P179" s="109"/>
      <c r="R179" s="117" t="s">
        <v>22</v>
      </c>
      <c r="S179" s="116"/>
      <c r="V179" s="497">
        <v>12.211404800415041</v>
      </c>
      <c r="W179" s="497">
        <f t="shared" si="18"/>
        <v>12.211404800415041</v>
      </c>
      <c r="X179" s="109" t="str">
        <f t="shared" si="19"/>
        <v/>
      </c>
    </row>
    <row r="180" spans="1:24" s="115" customFormat="1" ht="204.75" customHeight="1">
      <c r="A180" s="6" t="e">
        <f t="shared" si="17"/>
        <v>#REF!</v>
      </c>
      <c r="B180" s="307" t="s">
        <v>569</v>
      </c>
      <c r="C180" s="7" t="s">
        <v>570</v>
      </c>
      <c r="D180" s="11" t="s">
        <v>571</v>
      </c>
      <c r="E180" s="9">
        <f t="shared" si="16"/>
        <v>387</v>
      </c>
      <c r="F180" s="17" t="s">
        <v>34</v>
      </c>
      <c r="G180" s="9" t="s">
        <v>23</v>
      </c>
      <c r="H180" s="9" t="s">
        <v>23</v>
      </c>
      <c r="I180" s="9" t="s">
        <v>35</v>
      </c>
      <c r="J180" s="16" t="s">
        <v>565</v>
      </c>
      <c r="K180" s="55" t="s">
        <v>23</v>
      </c>
      <c r="L180" s="20"/>
      <c r="M180" s="20"/>
      <c r="N180" s="2"/>
      <c r="O180" s="303">
        <v>1</v>
      </c>
      <c r="P180" s="109"/>
      <c r="R180" s="117" t="s">
        <v>22</v>
      </c>
      <c r="S180" s="116"/>
      <c r="V180" s="497">
        <v>10.39294910430908</v>
      </c>
      <c r="W180" s="497">
        <f t="shared" si="18"/>
        <v>10.39294910430908</v>
      </c>
      <c r="X180" s="109" t="str">
        <f t="shared" si="19"/>
        <v/>
      </c>
    </row>
    <row r="181" spans="1:24" s="115" customFormat="1" ht="189" customHeight="1">
      <c r="A181" s="6" t="e">
        <f>#REF!+1</f>
        <v>#REF!</v>
      </c>
      <c r="B181" s="307" t="s">
        <v>572</v>
      </c>
      <c r="C181" s="7" t="s">
        <v>572</v>
      </c>
      <c r="D181" s="11" t="s">
        <v>573</v>
      </c>
      <c r="E181" s="9">
        <f t="shared" si="16"/>
        <v>384</v>
      </c>
      <c r="F181" s="17" t="s">
        <v>34</v>
      </c>
      <c r="G181" s="9" t="s">
        <v>23</v>
      </c>
      <c r="H181" s="9" t="s">
        <v>23</v>
      </c>
      <c r="I181" s="9" t="s">
        <v>35</v>
      </c>
      <c r="J181" s="16" t="s">
        <v>565</v>
      </c>
      <c r="K181" s="55" t="s">
        <v>23</v>
      </c>
      <c r="L181" s="20"/>
      <c r="M181" s="20"/>
      <c r="N181" s="2"/>
      <c r="O181" s="303">
        <v>1</v>
      </c>
      <c r="P181" s="109"/>
      <c r="R181" s="117" t="s">
        <v>22</v>
      </c>
      <c r="S181" s="116"/>
      <c r="V181" s="497">
        <v>11.45889282226562</v>
      </c>
      <c r="W181" s="497">
        <f t="shared" si="18"/>
        <v>11.45889282226562</v>
      </c>
      <c r="X181" s="109" t="str">
        <f t="shared" si="19"/>
        <v/>
      </c>
    </row>
    <row r="182" spans="1:24" s="115" customFormat="1" ht="204.75" customHeight="1">
      <c r="A182" s="6" t="e">
        <f>#REF!+1</f>
        <v>#REF!</v>
      </c>
      <c r="B182" s="307" t="s">
        <v>574</v>
      </c>
      <c r="C182" s="7" t="s">
        <v>574</v>
      </c>
      <c r="D182" s="11" t="s">
        <v>575</v>
      </c>
      <c r="E182" s="9">
        <f t="shared" si="16"/>
        <v>425</v>
      </c>
      <c r="F182" s="17" t="s">
        <v>34</v>
      </c>
      <c r="G182" s="9" t="s">
        <v>23</v>
      </c>
      <c r="H182" s="9" t="s">
        <v>23</v>
      </c>
      <c r="I182" s="9" t="s">
        <v>35</v>
      </c>
      <c r="J182" s="16" t="s">
        <v>565</v>
      </c>
      <c r="K182" s="55" t="s">
        <v>23</v>
      </c>
      <c r="L182" s="20"/>
      <c r="M182" s="20"/>
      <c r="N182" s="2"/>
      <c r="O182" s="303">
        <v>1</v>
      </c>
      <c r="P182" s="109"/>
      <c r="R182" s="117" t="s">
        <v>22</v>
      </c>
      <c r="S182" s="116"/>
      <c r="V182" s="497">
        <v>11.934056282043461</v>
      </c>
      <c r="W182" s="497">
        <f t="shared" si="18"/>
        <v>11.934056282043461</v>
      </c>
      <c r="X182" s="109" t="str">
        <f t="shared" si="19"/>
        <v/>
      </c>
    </row>
    <row r="183" spans="1:24" s="115" customFormat="1" ht="204.75" customHeight="1">
      <c r="A183" s="6" t="e">
        <f>#REF!+1</f>
        <v>#REF!</v>
      </c>
      <c r="B183" s="307" t="s">
        <v>576</v>
      </c>
      <c r="C183" s="7" t="s">
        <v>574</v>
      </c>
      <c r="D183" s="11" t="s">
        <v>577</v>
      </c>
      <c r="E183" s="9">
        <f t="shared" si="16"/>
        <v>429</v>
      </c>
      <c r="F183" s="17" t="s">
        <v>34</v>
      </c>
      <c r="G183" s="9" t="s">
        <v>23</v>
      </c>
      <c r="H183" s="9" t="s">
        <v>23</v>
      </c>
      <c r="I183" s="9" t="s">
        <v>35</v>
      </c>
      <c r="J183" s="16" t="s">
        <v>565</v>
      </c>
      <c r="K183" s="55" t="s">
        <v>23</v>
      </c>
      <c r="L183" s="20"/>
      <c r="M183" s="20"/>
      <c r="N183" s="2"/>
      <c r="O183" s="303">
        <v>1</v>
      </c>
      <c r="P183" s="109"/>
      <c r="R183" s="117" t="s">
        <v>22</v>
      </c>
      <c r="S183" s="116"/>
      <c r="V183" s="497">
        <v>11.934056282043461</v>
      </c>
      <c r="W183" s="497">
        <f t="shared" si="18"/>
        <v>11.934056282043461</v>
      </c>
      <c r="X183" s="109" t="str">
        <f t="shared" si="19"/>
        <v/>
      </c>
    </row>
    <row r="184" spans="1:24" s="115" customFormat="1" ht="204.75" customHeight="1">
      <c r="A184" s="6" t="e">
        <f>#REF!+1</f>
        <v>#REF!</v>
      </c>
      <c r="B184" s="307" t="s">
        <v>578</v>
      </c>
      <c r="C184" s="7" t="s">
        <v>578</v>
      </c>
      <c r="D184" s="11" t="s">
        <v>579</v>
      </c>
      <c r="E184" s="9">
        <f t="shared" si="16"/>
        <v>387</v>
      </c>
      <c r="F184" s="17" t="s">
        <v>34</v>
      </c>
      <c r="G184" s="9" t="s">
        <v>23</v>
      </c>
      <c r="H184" s="9" t="s">
        <v>23</v>
      </c>
      <c r="I184" s="9" t="s">
        <v>35</v>
      </c>
      <c r="J184" s="16" t="s">
        <v>565</v>
      </c>
      <c r="K184" s="55" t="s">
        <v>23</v>
      </c>
      <c r="L184" s="308"/>
      <c r="M184" s="309"/>
      <c r="N184" s="2"/>
      <c r="O184" s="303">
        <v>1</v>
      </c>
      <c r="P184" s="109"/>
      <c r="R184" s="117" t="s">
        <v>22</v>
      </c>
      <c r="S184" s="116"/>
      <c r="V184" s="497">
        <v>12.7567195892334</v>
      </c>
      <c r="W184" s="497">
        <f t="shared" si="18"/>
        <v>12.7567195892334</v>
      </c>
      <c r="X184" s="109" t="str">
        <f t="shared" si="19"/>
        <v/>
      </c>
    </row>
    <row r="185" spans="1:24" s="115" customFormat="1" ht="204.75" customHeight="1">
      <c r="A185" s="6" t="e">
        <f>A184+1</f>
        <v>#REF!</v>
      </c>
      <c r="B185" s="307" t="s">
        <v>580</v>
      </c>
      <c r="C185" s="7" t="s">
        <v>580</v>
      </c>
      <c r="D185" s="11" t="s">
        <v>581</v>
      </c>
      <c r="E185" s="9">
        <f t="shared" si="16"/>
        <v>379</v>
      </c>
      <c r="F185" s="17" t="s">
        <v>34</v>
      </c>
      <c r="G185" s="9" t="s">
        <v>23</v>
      </c>
      <c r="H185" s="9" t="s">
        <v>23</v>
      </c>
      <c r="I185" s="9" t="s">
        <v>35</v>
      </c>
      <c r="J185" s="16" t="s">
        <v>565</v>
      </c>
      <c r="K185" s="55" t="s">
        <v>23</v>
      </c>
      <c r="L185" s="310"/>
      <c r="M185" s="311"/>
      <c r="N185" s="2"/>
      <c r="O185" s="303">
        <v>1</v>
      </c>
      <c r="P185" s="109"/>
      <c r="R185" s="117" t="s">
        <v>22</v>
      </c>
      <c r="S185" s="116"/>
      <c r="V185" s="497">
        <v>7.8922214508056641</v>
      </c>
      <c r="W185" s="497">
        <f t="shared" si="18"/>
        <v>7.8922214508056641</v>
      </c>
      <c r="X185" s="109" t="str">
        <f t="shared" si="19"/>
        <v/>
      </c>
    </row>
    <row r="186" spans="1:24" s="115" customFormat="1" ht="204.75" customHeight="1">
      <c r="A186" s="6" t="e">
        <f>A185+1</f>
        <v>#REF!</v>
      </c>
      <c r="B186" s="307" t="s">
        <v>582</v>
      </c>
      <c r="C186" s="7" t="s">
        <v>582</v>
      </c>
      <c r="D186" s="11" t="s">
        <v>583</v>
      </c>
      <c r="E186" s="9">
        <f t="shared" si="16"/>
        <v>398</v>
      </c>
      <c r="F186" s="17" t="s">
        <v>34</v>
      </c>
      <c r="G186" s="9" t="s">
        <v>23</v>
      </c>
      <c r="H186" s="9" t="s">
        <v>23</v>
      </c>
      <c r="I186" s="9" t="s">
        <v>35</v>
      </c>
      <c r="J186" s="16" t="s">
        <v>565</v>
      </c>
      <c r="K186" s="55" t="s">
        <v>23</v>
      </c>
      <c r="L186" s="310"/>
      <c r="M186" s="311"/>
      <c r="N186" s="2"/>
      <c r="O186" s="303">
        <v>1</v>
      </c>
      <c r="P186" s="109"/>
      <c r="R186" s="117" t="s">
        <v>22</v>
      </c>
      <c r="S186" s="116"/>
      <c r="V186" s="497">
        <v>9.5187292098999023</v>
      </c>
      <c r="W186" s="497">
        <f t="shared" si="18"/>
        <v>9.5187292098999023</v>
      </c>
      <c r="X186" s="109" t="str">
        <f t="shared" si="19"/>
        <v/>
      </c>
    </row>
    <row r="187" spans="1:24" s="115" customFormat="1" ht="204.75" customHeight="1">
      <c r="A187" s="6" t="e">
        <f>A186+1</f>
        <v>#REF!</v>
      </c>
      <c r="B187" s="307" t="s">
        <v>584</v>
      </c>
      <c r="C187" s="7" t="s">
        <v>584</v>
      </c>
      <c r="D187" s="11" t="s">
        <v>585</v>
      </c>
      <c r="E187" s="9">
        <f t="shared" si="16"/>
        <v>421</v>
      </c>
      <c r="F187" s="17" t="s">
        <v>34</v>
      </c>
      <c r="G187" s="9" t="s">
        <v>23</v>
      </c>
      <c r="H187" s="9" t="s">
        <v>23</v>
      </c>
      <c r="I187" s="9" t="s">
        <v>35</v>
      </c>
      <c r="J187" s="16" t="s">
        <v>565</v>
      </c>
      <c r="K187" s="55" t="s">
        <v>23</v>
      </c>
      <c r="L187" s="310"/>
      <c r="M187" s="311"/>
      <c r="N187" s="2"/>
      <c r="O187" s="303">
        <v>1</v>
      </c>
      <c r="P187" s="109"/>
      <c r="R187" s="117" t="s">
        <v>22</v>
      </c>
      <c r="S187" s="116"/>
      <c r="V187" s="497">
        <v>9.0232686996459961</v>
      </c>
      <c r="W187" s="497">
        <f t="shared" si="18"/>
        <v>9.0232686996459961</v>
      </c>
      <c r="X187" s="109" t="str">
        <f t="shared" si="19"/>
        <v/>
      </c>
    </row>
    <row r="188" spans="1:24" s="115" customFormat="1" ht="189" customHeight="1">
      <c r="A188" s="6" t="e">
        <f>A187+1</f>
        <v>#REF!</v>
      </c>
      <c r="B188" s="307" t="s">
        <v>586</v>
      </c>
      <c r="C188" s="7" t="s">
        <v>584</v>
      </c>
      <c r="D188" s="11" t="s">
        <v>587</v>
      </c>
      <c r="E188" s="9">
        <f t="shared" si="16"/>
        <v>346</v>
      </c>
      <c r="F188" s="17" t="s">
        <v>34</v>
      </c>
      <c r="G188" s="9" t="s">
        <v>23</v>
      </c>
      <c r="H188" s="9" t="s">
        <v>23</v>
      </c>
      <c r="I188" s="9" t="s">
        <v>35</v>
      </c>
      <c r="J188" s="16" t="s">
        <v>565</v>
      </c>
      <c r="K188" s="55" t="s">
        <v>23</v>
      </c>
      <c r="L188" s="310"/>
      <c r="M188" s="311"/>
      <c r="N188" s="2"/>
      <c r="O188" s="303">
        <v>1</v>
      </c>
      <c r="P188" s="109"/>
      <c r="R188" s="117" t="s">
        <v>22</v>
      </c>
      <c r="S188" s="116"/>
      <c r="V188" s="497">
        <v>9.0232686996459961</v>
      </c>
      <c r="W188" s="497">
        <f t="shared" si="18"/>
        <v>9.0232686996459961</v>
      </c>
      <c r="X188" s="109" t="str">
        <f t="shared" si="19"/>
        <v/>
      </c>
    </row>
    <row r="189" spans="1:24" s="115" customFormat="1" ht="189" customHeight="1">
      <c r="A189" s="6" t="e">
        <f>A187+1</f>
        <v>#REF!</v>
      </c>
      <c r="B189" s="307" t="s">
        <v>588</v>
      </c>
      <c r="C189" s="7" t="s">
        <v>588</v>
      </c>
      <c r="D189" s="11" t="s">
        <v>589</v>
      </c>
      <c r="E189" s="9">
        <f t="shared" si="16"/>
        <v>351</v>
      </c>
      <c r="F189" s="17" t="s">
        <v>34</v>
      </c>
      <c r="G189" s="9" t="s">
        <v>23</v>
      </c>
      <c r="H189" s="9" t="s">
        <v>23</v>
      </c>
      <c r="I189" s="9" t="s">
        <v>35</v>
      </c>
      <c r="J189" s="16" t="s">
        <v>565</v>
      </c>
      <c r="K189" s="55" t="s">
        <v>23</v>
      </c>
      <c r="L189" s="310"/>
      <c r="M189" s="311"/>
      <c r="N189" s="2"/>
      <c r="O189" s="303">
        <v>1</v>
      </c>
      <c r="P189" s="109"/>
      <c r="R189" s="117" t="s">
        <v>22</v>
      </c>
      <c r="S189" s="116"/>
      <c r="V189" s="497">
        <v>9.0632390975952148</v>
      </c>
      <c r="W189" s="497">
        <f t="shared" si="18"/>
        <v>9.0632390975952148</v>
      </c>
      <c r="X189" s="109" t="str">
        <f t="shared" si="19"/>
        <v/>
      </c>
    </row>
    <row r="190" spans="1:24" s="115" customFormat="1" ht="189" customHeight="1">
      <c r="A190" s="6" t="e">
        <f>A188+1</f>
        <v>#REF!</v>
      </c>
      <c r="B190" s="307" t="s">
        <v>590</v>
      </c>
      <c r="C190" s="7" t="s">
        <v>588</v>
      </c>
      <c r="D190" s="11" t="s">
        <v>591</v>
      </c>
      <c r="E190" s="9">
        <f t="shared" si="16"/>
        <v>353</v>
      </c>
      <c r="F190" s="17" t="s">
        <v>34</v>
      </c>
      <c r="G190" s="9" t="s">
        <v>23</v>
      </c>
      <c r="H190" s="9" t="s">
        <v>23</v>
      </c>
      <c r="I190" s="9" t="s">
        <v>35</v>
      </c>
      <c r="J190" s="16" t="s">
        <v>565</v>
      </c>
      <c r="K190" s="55" t="s">
        <v>23</v>
      </c>
      <c r="L190" s="310"/>
      <c r="M190" s="311"/>
      <c r="N190" s="2"/>
      <c r="O190" s="303">
        <v>1</v>
      </c>
      <c r="P190" s="109"/>
      <c r="R190" s="117" t="s">
        <v>22</v>
      </c>
      <c r="S190" s="116"/>
      <c r="V190" s="497">
        <v>9.0632390975952148</v>
      </c>
      <c r="W190" s="497">
        <f t="shared" si="18"/>
        <v>9.0632390975952148</v>
      </c>
      <c r="X190" s="109" t="str">
        <f t="shared" si="19"/>
        <v/>
      </c>
    </row>
    <row r="191" spans="1:24" s="115" customFormat="1" ht="189" customHeight="1">
      <c r="A191" s="6" t="e">
        <f>A189+1</f>
        <v>#REF!</v>
      </c>
      <c r="B191" s="307" t="s">
        <v>592</v>
      </c>
      <c r="C191" s="7" t="s">
        <v>592</v>
      </c>
      <c r="D191" s="11" t="s">
        <v>593</v>
      </c>
      <c r="E191" s="9">
        <f t="shared" si="16"/>
        <v>334</v>
      </c>
      <c r="F191" s="17" t="s">
        <v>34</v>
      </c>
      <c r="G191" s="9" t="s">
        <v>23</v>
      </c>
      <c r="H191" s="9" t="s">
        <v>23</v>
      </c>
      <c r="I191" s="9" t="s">
        <v>35</v>
      </c>
      <c r="J191" s="16" t="s">
        <v>565</v>
      </c>
      <c r="K191" s="55" t="s">
        <v>23</v>
      </c>
      <c r="L191" s="310"/>
      <c r="M191" s="311"/>
      <c r="N191" s="2"/>
      <c r="O191" s="303">
        <v>1</v>
      </c>
      <c r="P191" s="109"/>
      <c r="R191" s="117" t="s">
        <v>22</v>
      </c>
      <c r="S191" s="116"/>
      <c r="V191" s="497">
        <v>9.1058073043823242</v>
      </c>
      <c r="W191" s="497">
        <f t="shared" si="18"/>
        <v>9.1058073043823242</v>
      </c>
      <c r="X191" s="109" t="str">
        <f t="shared" si="19"/>
        <v/>
      </c>
    </row>
    <row r="192" spans="1:24" s="115" customFormat="1" ht="220.15" customHeight="1">
      <c r="A192" s="6" t="e">
        <f>#REF!+1</f>
        <v>#REF!</v>
      </c>
      <c r="B192" s="307" t="s">
        <v>594</v>
      </c>
      <c r="C192" s="7" t="s">
        <v>595</v>
      </c>
      <c r="D192" s="11" t="s">
        <v>596</v>
      </c>
      <c r="E192" s="9">
        <f t="shared" si="16"/>
        <v>375</v>
      </c>
      <c r="F192" s="17" t="s">
        <v>34</v>
      </c>
      <c r="G192" s="9" t="s">
        <v>23</v>
      </c>
      <c r="H192" s="9" t="s">
        <v>23</v>
      </c>
      <c r="I192" s="9" t="s">
        <v>35</v>
      </c>
      <c r="J192" s="16" t="s">
        <v>565</v>
      </c>
      <c r="K192" s="55" t="s">
        <v>23</v>
      </c>
      <c r="L192" s="310"/>
      <c r="M192" s="311"/>
      <c r="N192" s="2"/>
      <c r="O192" s="303">
        <v>1</v>
      </c>
      <c r="P192" s="109"/>
      <c r="R192" s="117" t="s">
        <v>22</v>
      </c>
      <c r="S192" s="116"/>
      <c r="U192" s="130"/>
      <c r="V192" s="497">
        <v>6.2936897277832031</v>
      </c>
      <c r="W192" s="497">
        <f t="shared" si="18"/>
        <v>6.2936897277832031</v>
      </c>
      <c r="X192" s="109" t="str">
        <f t="shared" si="19"/>
        <v/>
      </c>
    </row>
    <row r="193" spans="1:24" s="115" customFormat="1" ht="220.15" customHeight="1">
      <c r="A193" s="6" t="e">
        <f>#REF!+1</f>
        <v>#REF!</v>
      </c>
      <c r="B193" s="307" t="s">
        <v>595</v>
      </c>
      <c r="C193" s="7" t="s">
        <v>595</v>
      </c>
      <c r="D193" s="11" t="s">
        <v>597</v>
      </c>
      <c r="E193" s="9">
        <f t="shared" si="16"/>
        <v>360</v>
      </c>
      <c r="F193" s="17" t="s">
        <v>34</v>
      </c>
      <c r="G193" s="9" t="s">
        <v>23</v>
      </c>
      <c r="H193" s="9" t="s">
        <v>23</v>
      </c>
      <c r="I193" s="9" t="s">
        <v>35</v>
      </c>
      <c r="J193" s="16" t="s">
        <v>565</v>
      </c>
      <c r="K193" s="55" t="s">
        <v>23</v>
      </c>
      <c r="L193" s="310"/>
      <c r="M193" s="311"/>
      <c r="N193" s="2"/>
      <c r="O193" s="303">
        <v>1</v>
      </c>
      <c r="P193" s="109"/>
      <c r="R193" s="117" t="s">
        <v>22</v>
      </c>
      <c r="S193" s="116"/>
      <c r="U193" s="130"/>
      <c r="V193" s="497">
        <v>6.2936897277832031</v>
      </c>
      <c r="W193" s="497">
        <f t="shared" si="18"/>
        <v>6.2936897277832031</v>
      </c>
      <c r="X193" s="109" t="str">
        <f t="shared" si="19"/>
        <v/>
      </c>
    </row>
    <row r="194" spans="1:24" s="115" customFormat="1" ht="189" customHeight="1">
      <c r="A194" s="6" t="e">
        <f t="shared" ref="A194:A205" si="20">A193+1</f>
        <v>#REF!</v>
      </c>
      <c r="B194" s="307" t="s">
        <v>598</v>
      </c>
      <c r="C194" s="7" t="s">
        <v>598</v>
      </c>
      <c r="D194" s="11" t="s">
        <v>599</v>
      </c>
      <c r="E194" s="9">
        <f t="shared" si="16"/>
        <v>335</v>
      </c>
      <c r="F194" s="17" t="s">
        <v>34</v>
      </c>
      <c r="G194" s="9" t="s">
        <v>23</v>
      </c>
      <c r="H194" s="9" t="s">
        <v>23</v>
      </c>
      <c r="I194" s="9" t="s">
        <v>35</v>
      </c>
      <c r="J194" s="16" t="s">
        <v>565</v>
      </c>
      <c r="K194" s="55" t="s">
        <v>23</v>
      </c>
      <c r="L194" s="310"/>
      <c r="M194" s="311"/>
      <c r="N194" s="2"/>
      <c r="O194" s="303">
        <v>1</v>
      </c>
      <c r="P194" s="109"/>
      <c r="R194" s="117" t="s">
        <v>22</v>
      </c>
      <c r="S194" s="116"/>
      <c r="V194" s="497">
        <v>9.0649547576904297</v>
      </c>
      <c r="W194" s="497">
        <f t="shared" si="18"/>
        <v>9.0649547576904297</v>
      </c>
      <c r="X194" s="109" t="str">
        <f t="shared" si="19"/>
        <v/>
      </c>
    </row>
    <row r="195" spans="1:24" s="115" customFormat="1" ht="409.5" customHeight="1">
      <c r="A195" s="24" t="e">
        <f t="shared" si="20"/>
        <v>#REF!</v>
      </c>
      <c r="B195" s="154" t="s">
        <v>600</v>
      </c>
      <c r="C195" s="114" t="s">
        <v>601</v>
      </c>
      <c r="D195" s="395" t="s">
        <v>602</v>
      </c>
      <c r="E195" s="120">
        <f t="shared" si="16"/>
        <v>1361</v>
      </c>
      <c r="F195" s="129" t="s">
        <v>266</v>
      </c>
      <c r="G195" s="120" t="s">
        <v>23</v>
      </c>
      <c r="H195" s="120" t="s">
        <v>23</v>
      </c>
      <c r="I195" s="120" t="s">
        <v>603</v>
      </c>
      <c r="J195" s="119" t="s">
        <v>604</v>
      </c>
      <c r="K195" s="189" t="s">
        <v>605</v>
      </c>
      <c r="L195" s="119" t="s">
        <v>606</v>
      </c>
      <c r="M195" s="59"/>
      <c r="N195" s="128"/>
      <c r="O195" s="239">
        <v>1</v>
      </c>
      <c r="P195" s="109"/>
      <c r="R195" s="374" t="s">
        <v>31</v>
      </c>
      <c r="S195" s="116"/>
      <c r="V195" s="496">
        <v>52.174358367919922</v>
      </c>
      <c r="W195" s="496">
        <f t="shared" si="18"/>
        <v>52.174358367919922</v>
      </c>
      <c r="X195" s="109">
        <f t="shared" si="19"/>
        <v>52.174358367919922</v>
      </c>
    </row>
    <row r="196" spans="1:24" s="115" customFormat="1" ht="141.75" customHeight="1">
      <c r="A196" s="297" t="e">
        <f t="shared" si="20"/>
        <v>#REF!</v>
      </c>
      <c r="B196" s="206" t="s">
        <v>607</v>
      </c>
      <c r="C196" s="153" t="s">
        <v>607</v>
      </c>
      <c r="D196" s="127" t="s">
        <v>608</v>
      </c>
      <c r="E196" s="103">
        <f t="shared" si="16"/>
        <v>327</v>
      </c>
      <c r="F196" s="126" t="s">
        <v>34</v>
      </c>
      <c r="G196" s="104" t="s">
        <v>23</v>
      </c>
      <c r="H196" s="104" t="s">
        <v>23</v>
      </c>
      <c r="I196" s="104" t="s">
        <v>35</v>
      </c>
      <c r="J196" s="125" t="s">
        <v>609</v>
      </c>
      <c r="K196" s="189" t="s">
        <v>23</v>
      </c>
      <c r="L196" s="125" t="s">
        <v>610</v>
      </c>
      <c r="M196" s="23"/>
      <c r="N196" s="124"/>
      <c r="O196" s="239">
        <v>1</v>
      </c>
      <c r="P196" s="109"/>
      <c r="R196" s="374" t="s">
        <v>31</v>
      </c>
      <c r="S196" s="116"/>
      <c r="V196" s="496">
        <v>1.2871023416519169</v>
      </c>
      <c r="W196" s="496">
        <f t="shared" si="18"/>
        <v>1.2871023416519169</v>
      </c>
      <c r="X196" s="109">
        <f t="shared" si="19"/>
        <v>1.2871023416519169</v>
      </c>
    </row>
    <row r="197" spans="1:24" s="115" customFormat="1" ht="94.5" customHeight="1">
      <c r="A197" s="6" t="e">
        <f t="shared" si="20"/>
        <v>#REF!</v>
      </c>
      <c r="B197" s="205" t="s">
        <v>611</v>
      </c>
      <c r="C197" s="212" t="s">
        <v>611</v>
      </c>
      <c r="D197" s="396" t="s">
        <v>612</v>
      </c>
      <c r="E197" s="9">
        <f t="shared" si="16"/>
        <v>179</v>
      </c>
      <c r="F197" s="17" t="s">
        <v>34</v>
      </c>
      <c r="G197" s="9" t="s">
        <v>23</v>
      </c>
      <c r="H197" s="9" t="s">
        <v>23</v>
      </c>
      <c r="I197" s="9" t="s">
        <v>35</v>
      </c>
      <c r="J197" s="16" t="s">
        <v>613</v>
      </c>
      <c r="K197" s="55" t="s">
        <v>23</v>
      </c>
      <c r="L197" s="16" t="s">
        <v>614</v>
      </c>
      <c r="M197" s="16"/>
      <c r="N197" s="96"/>
      <c r="O197" s="303">
        <v>1</v>
      </c>
      <c r="P197" s="109"/>
      <c r="R197" s="117" t="s">
        <v>22</v>
      </c>
      <c r="S197" s="116"/>
      <c r="V197" s="497">
        <v>5.6449732780456543</v>
      </c>
      <c r="W197" s="497">
        <f t="shared" si="18"/>
        <v>5.6449732780456543</v>
      </c>
      <c r="X197" s="109" t="str">
        <f t="shared" si="19"/>
        <v/>
      </c>
    </row>
    <row r="198" spans="1:24" s="115" customFormat="1" ht="94.5" customHeight="1">
      <c r="A198" s="6" t="e">
        <f t="shared" si="20"/>
        <v>#REF!</v>
      </c>
      <c r="B198" s="205" t="s">
        <v>615</v>
      </c>
      <c r="C198" s="212" t="s">
        <v>615</v>
      </c>
      <c r="D198" s="396" t="s">
        <v>616</v>
      </c>
      <c r="E198" s="9">
        <f t="shared" si="16"/>
        <v>292</v>
      </c>
      <c r="F198" s="17" t="s">
        <v>108</v>
      </c>
      <c r="G198" s="9" t="s">
        <v>23</v>
      </c>
      <c r="H198" s="9" t="s">
        <v>23</v>
      </c>
      <c r="I198" s="9" t="s">
        <v>26</v>
      </c>
      <c r="J198" s="16" t="s">
        <v>617</v>
      </c>
      <c r="K198" s="55" t="s">
        <v>23</v>
      </c>
      <c r="L198" s="16" t="s">
        <v>618</v>
      </c>
      <c r="M198" s="16"/>
      <c r="N198" s="95"/>
      <c r="O198" s="303">
        <v>1</v>
      </c>
      <c r="P198" s="109"/>
      <c r="R198" s="117" t="s">
        <v>22</v>
      </c>
      <c r="S198" s="116"/>
      <c r="V198" s="497">
        <v>26.998960494995121</v>
      </c>
      <c r="W198" s="497">
        <f t="shared" si="18"/>
        <v>26.998960494995121</v>
      </c>
      <c r="X198" s="109" t="str">
        <f t="shared" si="19"/>
        <v/>
      </c>
    </row>
    <row r="199" spans="1:24" s="115" customFormat="1" ht="94.5" customHeight="1">
      <c r="A199" s="6" t="e">
        <f t="shared" si="20"/>
        <v>#REF!</v>
      </c>
      <c r="B199" s="205" t="s">
        <v>619</v>
      </c>
      <c r="C199" s="212" t="s">
        <v>619</v>
      </c>
      <c r="D199" s="396" t="s">
        <v>620</v>
      </c>
      <c r="E199" s="9">
        <f t="shared" si="16"/>
        <v>267</v>
      </c>
      <c r="F199" s="17" t="s">
        <v>108</v>
      </c>
      <c r="G199" s="9" t="s">
        <v>23</v>
      </c>
      <c r="H199" s="9" t="s">
        <v>23</v>
      </c>
      <c r="I199" s="9" t="s">
        <v>26</v>
      </c>
      <c r="J199" s="16" t="s">
        <v>621</v>
      </c>
      <c r="K199" s="55" t="s">
        <v>23</v>
      </c>
      <c r="L199" s="16" t="s">
        <v>622</v>
      </c>
      <c r="M199" s="16"/>
      <c r="N199" s="95"/>
      <c r="O199" s="303">
        <v>1</v>
      </c>
      <c r="P199" s="109"/>
      <c r="R199" s="117" t="s">
        <v>22</v>
      </c>
      <c r="S199" s="116"/>
      <c r="V199" s="497">
        <v>18.273832321166989</v>
      </c>
      <c r="W199" s="497">
        <f t="shared" si="18"/>
        <v>18.273832321166989</v>
      </c>
      <c r="X199" s="109" t="str">
        <f t="shared" si="19"/>
        <v/>
      </c>
    </row>
    <row r="200" spans="1:24" s="115" customFormat="1" ht="94.5" customHeight="1">
      <c r="A200" s="6" t="e">
        <f t="shared" si="20"/>
        <v>#REF!</v>
      </c>
      <c r="B200" s="205" t="s">
        <v>623</v>
      </c>
      <c r="C200" s="212" t="s">
        <v>623</v>
      </c>
      <c r="D200" s="396" t="s">
        <v>624</v>
      </c>
      <c r="E200" s="9">
        <f t="shared" si="16"/>
        <v>302</v>
      </c>
      <c r="F200" s="17" t="s">
        <v>108</v>
      </c>
      <c r="G200" s="9" t="s">
        <v>23</v>
      </c>
      <c r="H200" s="9" t="s">
        <v>23</v>
      </c>
      <c r="I200" s="9" t="s">
        <v>26</v>
      </c>
      <c r="J200" s="16" t="s">
        <v>625</v>
      </c>
      <c r="K200" s="55" t="s">
        <v>23</v>
      </c>
      <c r="L200" s="16" t="s">
        <v>626</v>
      </c>
      <c r="M200" s="16"/>
      <c r="N200" s="95"/>
      <c r="O200" s="303">
        <v>1</v>
      </c>
      <c r="P200" s="109"/>
      <c r="R200" s="117" t="s">
        <v>22</v>
      </c>
      <c r="S200" s="116"/>
      <c r="V200" s="497">
        <v>16.352115631103519</v>
      </c>
      <c r="W200" s="497">
        <f t="shared" si="18"/>
        <v>16.352115631103519</v>
      </c>
      <c r="X200" s="109" t="str">
        <f t="shared" si="19"/>
        <v/>
      </c>
    </row>
    <row r="201" spans="1:24" s="115" customFormat="1" ht="78.75" customHeight="1">
      <c r="A201" s="6" t="e">
        <f t="shared" si="20"/>
        <v>#REF!</v>
      </c>
      <c r="B201" s="205" t="s">
        <v>627</v>
      </c>
      <c r="C201" s="212" t="s">
        <v>627</v>
      </c>
      <c r="D201" s="396" t="s">
        <v>628</v>
      </c>
      <c r="E201" s="9">
        <f t="shared" si="16"/>
        <v>220</v>
      </c>
      <c r="F201" s="17" t="s">
        <v>108</v>
      </c>
      <c r="G201" s="9" t="s">
        <v>23</v>
      </c>
      <c r="H201" s="9" t="s">
        <v>23</v>
      </c>
      <c r="I201" s="9" t="s">
        <v>26</v>
      </c>
      <c r="J201" s="16" t="s">
        <v>629</v>
      </c>
      <c r="K201" s="55" t="s">
        <v>23</v>
      </c>
      <c r="L201" s="16" t="s">
        <v>630</v>
      </c>
      <c r="M201" s="16"/>
      <c r="N201" s="95"/>
      <c r="O201" s="303">
        <v>1</v>
      </c>
      <c r="P201" s="109"/>
      <c r="R201" s="117" t="s">
        <v>22</v>
      </c>
      <c r="S201" s="116"/>
      <c r="V201" s="497">
        <v>14.01507568359375</v>
      </c>
      <c r="W201" s="497">
        <f t="shared" si="18"/>
        <v>14.01507568359375</v>
      </c>
      <c r="X201" s="109" t="str">
        <f t="shared" si="19"/>
        <v/>
      </c>
    </row>
    <row r="202" spans="1:24" s="115" customFormat="1" ht="94.5" customHeight="1">
      <c r="A202" s="6" t="e">
        <f t="shared" si="20"/>
        <v>#REF!</v>
      </c>
      <c r="B202" s="205" t="s">
        <v>631</v>
      </c>
      <c r="C202" s="212" t="s">
        <v>631</v>
      </c>
      <c r="D202" s="396" t="s">
        <v>632</v>
      </c>
      <c r="E202" s="9">
        <f t="shared" si="16"/>
        <v>273</v>
      </c>
      <c r="F202" s="17" t="s">
        <v>108</v>
      </c>
      <c r="G202" s="9" t="s">
        <v>23</v>
      </c>
      <c r="H202" s="9" t="s">
        <v>23</v>
      </c>
      <c r="I202" s="9" t="s">
        <v>26</v>
      </c>
      <c r="J202" s="16" t="s">
        <v>633</v>
      </c>
      <c r="K202" s="55" t="s">
        <v>23</v>
      </c>
      <c r="L202" s="16" t="s">
        <v>634</v>
      </c>
      <c r="M202" s="16"/>
      <c r="N202" s="95"/>
      <c r="O202" s="303">
        <v>1</v>
      </c>
      <c r="P202" s="109"/>
      <c r="R202" s="117" t="s">
        <v>22</v>
      </c>
      <c r="S202" s="116"/>
      <c r="V202" s="497">
        <v>17.22746658325195</v>
      </c>
      <c r="W202" s="497">
        <f t="shared" si="18"/>
        <v>17.22746658325195</v>
      </c>
      <c r="X202" s="109" t="str">
        <f t="shared" si="19"/>
        <v/>
      </c>
    </row>
    <row r="203" spans="1:24" s="115" customFormat="1" ht="94.5" customHeight="1">
      <c r="A203" s="6" t="e">
        <f t="shared" si="20"/>
        <v>#REF!</v>
      </c>
      <c r="B203" s="205" t="s">
        <v>635</v>
      </c>
      <c r="C203" s="212" t="s">
        <v>635</v>
      </c>
      <c r="D203" s="396" t="s">
        <v>636</v>
      </c>
      <c r="E203" s="9">
        <f t="shared" si="16"/>
        <v>307</v>
      </c>
      <c r="F203" s="17" t="s">
        <v>108</v>
      </c>
      <c r="G203" s="9" t="s">
        <v>23</v>
      </c>
      <c r="H203" s="9" t="s">
        <v>23</v>
      </c>
      <c r="I203" s="9" t="s">
        <v>26</v>
      </c>
      <c r="J203" s="16" t="s">
        <v>637</v>
      </c>
      <c r="K203" s="55" t="s">
        <v>23</v>
      </c>
      <c r="L203" s="16" t="s">
        <v>638</v>
      </c>
      <c r="M203" s="16"/>
      <c r="N203" s="95"/>
      <c r="O203" s="303">
        <v>1</v>
      </c>
      <c r="P203" s="109"/>
      <c r="R203" s="117" t="s">
        <v>22</v>
      </c>
      <c r="S203" s="116"/>
      <c r="V203" s="497">
        <v>19.492774716706521</v>
      </c>
      <c r="W203" s="497">
        <f t="shared" si="18"/>
        <v>19.492774716706521</v>
      </c>
      <c r="X203" s="109" t="str">
        <f t="shared" si="19"/>
        <v/>
      </c>
    </row>
    <row r="204" spans="1:24" s="115" customFormat="1" ht="94.5" customHeight="1">
      <c r="A204" s="6" t="e">
        <f t="shared" si="20"/>
        <v>#REF!</v>
      </c>
      <c r="B204" s="205" t="s">
        <v>639</v>
      </c>
      <c r="C204" s="212" t="s">
        <v>639</v>
      </c>
      <c r="D204" s="396" t="s">
        <v>640</v>
      </c>
      <c r="E204" s="9">
        <f t="shared" si="16"/>
        <v>292</v>
      </c>
      <c r="F204" s="17" t="s">
        <v>108</v>
      </c>
      <c r="G204" s="9" t="s">
        <v>23</v>
      </c>
      <c r="H204" s="9" t="s">
        <v>23</v>
      </c>
      <c r="I204" s="9" t="s">
        <v>26</v>
      </c>
      <c r="J204" s="16" t="s">
        <v>641</v>
      </c>
      <c r="K204" s="55" t="s">
        <v>23</v>
      </c>
      <c r="L204" s="16" t="s">
        <v>642</v>
      </c>
      <c r="M204" s="16"/>
      <c r="N204" s="95"/>
      <c r="O204" s="303">
        <v>1</v>
      </c>
      <c r="P204" s="109"/>
      <c r="R204" s="117" t="s">
        <v>22</v>
      </c>
      <c r="S204" s="116"/>
      <c r="V204" s="497">
        <v>14.17413425445557</v>
      </c>
      <c r="W204" s="497">
        <f t="shared" si="18"/>
        <v>14.17413425445557</v>
      </c>
      <c r="X204" s="109" t="str">
        <f t="shared" si="19"/>
        <v/>
      </c>
    </row>
    <row r="205" spans="1:24" s="115" customFormat="1" ht="94.5" customHeight="1">
      <c r="A205" s="6" t="e">
        <f t="shared" si="20"/>
        <v>#REF!</v>
      </c>
      <c r="B205" s="205" t="s">
        <v>643</v>
      </c>
      <c r="C205" s="212" t="s">
        <v>643</v>
      </c>
      <c r="D205" s="396" t="s">
        <v>644</v>
      </c>
      <c r="E205" s="9">
        <f t="shared" si="16"/>
        <v>262</v>
      </c>
      <c r="F205" s="17" t="s">
        <v>108</v>
      </c>
      <c r="G205" s="9" t="s">
        <v>23</v>
      </c>
      <c r="H205" s="9" t="s">
        <v>23</v>
      </c>
      <c r="I205" s="9" t="s">
        <v>26</v>
      </c>
      <c r="J205" s="16" t="s">
        <v>645</v>
      </c>
      <c r="K205" s="55" t="s">
        <v>23</v>
      </c>
      <c r="L205" s="16" t="s">
        <v>646</v>
      </c>
      <c r="M205" s="16"/>
      <c r="N205" s="95"/>
      <c r="O205" s="303">
        <v>1</v>
      </c>
      <c r="P205" s="109"/>
      <c r="R205" s="117" t="s">
        <v>22</v>
      </c>
      <c r="S205" s="116"/>
      <c r="V205" s="497">
        <v>13.37862586975098</v>
      </c>
      <c r="W205" s="497">
        <f t="shared" ref="W205:W214" si="21">IF(V205="","",V205*O205)</f>
        <v>13.37862586975098</v>
      </c>
      <c r="X205" s="109" t="str">
        <f t="shared" ref="X205:X214" si="22">IF(R205="yes",W205,"")</f>
        <v/>
      </c>
    </row>
    <row r="206" spans="1:24" s="115" customFormat="1" ht="79.5" customHeight="1" thickBot="1">
      <c r="A206" s="6"/>
      <c r="B206" s="205" t="s">
        <v>647</v>
      </c>
      <c r="C206" s="212" t="s">
        <v>647</v>
      </c>
      <c r="D206" s="396" t="s">
        <v>648</v>
      </c>
      <c r="E206" s="9">
        <f t="shared" si="16"/>
        <v>257</v>
      </c>
      <c r="F206" s="17" t="s">
        <v>108</v>
      </c>
      <c r="G206" s="9" t="s">
        <v>23</v>
      </c>
      <c r="H206" s="9" t="s">
        <v>23</v>
      </c>
      <c r="I206" s="9" t="s">
        <v>26</v>
      </c>
      <c r="J206" s="16" t="s">
        <v>649</v>
      </c>
      <c r="K206" s="55" t="s">
        <v>23</v>
      </c>
      <c r="L206" s="16" t="s">
        <v>650</v>
      </c>
      <c r="M206" s="16"/>
      <c r="N206" s="95"/>
      <c r="O206" s="303">
        <v>1</v>
      </c>
      <c r="P206" s="109"/>
      <c r="R206" s="117" t="s">
        <v>22</v>
      </c>
      <c r="S206" s="116"/>
      <c r="V206" s="497">
        <v>12.756523132324221</v>
      </c>
      <c r="W206" s="497">
        <f t="shared" si="21"/>
        <v>12.756523132324221</v>
      </c>
      <c r="X206" s="109" t="str">
        <f t="shared" si="22"/>
        <v/>
      </c>
    </row>
    <row r="207" spans="1:24" s="365" customFormat="1" ht="16.5" customHeight="1" thickBot="1">
      <c r="A207" s="511" t="s">
        <v>651</v>
      </c>
      <c r="B207" s="512"/>
      <c r="C207" s="512"/>
      <c r="D207" s="512"/>
      <c r="E207" s="512"/>
      <c r="F207" s="512"/>
      <c r="G207" s="512"/>
      <c r="H207" s="512"/>
      <c r="I207" s="512"/>
      <c r="J207" s="512"/>
      <c r="K207" s="512"/>
      <c r="L207" s="512"/>
      <c r="M207" s="512"/>
      <c r="N207" s="513"/>
      <c r="O207" s="239"/>
      <c r="P207" s="376"/>
      <c r="R207" s="374"/>
      <c r="S207" s="377"/>
      <c r="V207" s="496"/>
      <c r="W207" s="496" t="str">
        <f t="shared" si="21"/>
        <v/>
      </c>
      <c r="X207" s="376" t="str">
        <f t="shared" si="22"/>
        <v/>
      </c>
    </row>
    <row r="208" spans="1:24" s="202" customFormat="1" ht="283.5" customHeight="1">
      <c r="A208" s="296" t="e">
        <f>#REF!+1</f>
        <v>#REF!</v>
      </c>
      <c r="B208" s="204" t="s">
        <v>652</v>
      </c>
      <c r="C208" s="114" t="s">
        <v>652</v>
      </c>
      <c r="D208" s="113" t="s">
        <v>653</v>
      </c>
      <c r="E208" s="112">
        <f>LEN(D208)</f>
        <v>222</v>
      </c>
      <c r="F208" s="122" t="s">
        <v>34</v>
      </c>
      <c r="G208" s="112" t="s">
        <v>23</v>
      </c>
      <c r="H208" s="120" t="s">
        <v>654</v>
      </c>
      <c r="I208" s="120" t="s">
        <v>35</v>
      </c>
      <c r="J208" s="111" t="s">
        <v>655</v>
      </c>
      <c r="K208" s="189" t="s">
        <v>23</v>
      </c>
      <c r="L208" s="111" t="s">
        <v>656</v>
      </c>
      <c r="M208" s="61"/>
      <c r="N208" s="1"/>
      <c r="O208" s="239">
        <v>1</v>
      </c>
      <c r="P208" s="110"/>
      <c r="R208" s="378" t="s">
        <v>31</v>
      </c>
      <c r="S208" s="196"/>
      <c r="V208" s="500">
        <v>14.47277355194092</v>
      </c>
      <c r="W208" s="496">
        <f t="shared" si="21"/>
        <v>14.47277355194092</v>
      </c>
      <c r="X208" s="109">
        <f t="shared" si="22"/>
        <v>14.47277355194092</v>
      </c>
    </row>
    <row r="209" spans="1:24" s="115" customFormat="1" ht="409.5" customHeight="1">
      <c r="A209" s="24" t="e">
        <f>A208+1</f>
        <v>#REF!</v>
      </c>
      <c r="B209" s="204" t="s">
        <v>657</v>
      </c>
      <c r="C209" s="360" t="s">
        <v>658</v>
      </c>
      <c r="D209" s="346" t="s">
        <v>659</v>
      </c>
      <c r="E209" s="120">
        <f>LEN(D209)</f>
        <v>1207</v>
      </c>
      <c r="F209" s="121" t="s">
        <v>660</v>
      </c>
      <c r="G209" s="120" t="s">
        <v>23</v>
      </c>
      <c r="H209" s="120" t="s">
        <v>23</v>
      </c>
      <c r="I209" s="120" t="s">
        <v>661</v>
      </c>
      <c r="J209" s="119" t="s">
        <v>662</v>
      </c>
      <c r="K209" s="189" t="s">
        <v>663</v>
      </c>
      <c r="L209" s="118" t="s">
        <v>664</v>
      </c>
      <c r="M209" s="143"/>
      <c r="N209" s="2"/>
      <c r="O209" s="239">
        <v>1</v>
      </c>
      <c r="P209" s="109"/>
      <c r="R209" s="374" t="s">
        <v>31</v>
      </c>
      <c r="S209" s="116"/>
      <c r="V209" s="496">
        <v>33.740764617919922</v>
      </c>
      <c r="W209" s="496">
        <f t="shared" si="21"/>
        <v>33.740764617919922</v>
      </c>
      <c r="X209" s="109">
        <f t="shared" si="22"/>
        <v>33.740764617919922</v>
      </c>
    </row>
    <row r="210" spans="1:24" s="115" customFormat="1">
      <c r="A210" s="86"/>
      <c r="B210" s="230"/>
      <c r="C210" s="74"/>
      <c r="D210" s="90"/>
      <c r="E210" s="77"/>
      <c r="F210" s="87"/>
      <c r="G210" s="77"/>
      <c r="H210" s="77"/>
      <c r="I210" s="77"/>
      <c r="J210" s="69"/>
      <c r="K210" s="54"/>
      <c r="L210" s="229"/>
      <c r="M210" s="229"/>
      <c r="N210" s="2"/>
      <c r="O210" s="303">
        <v>1</v>
      </c>
      <c r="P210" s="109"/>
      <c r="R210" s="117"/>
      <c r="S210" s="116"/>
      <c r="V210" s="497"/>
      <c r="W210" s="497" t="str">
        <f t="shared" si="21"/>
        <v/>
      </c>
      <c r="X210" s="109" t="str">
        <f t="shared" si="22"/>
        <v/>
      </c>
    </row>
    <row r="211" spans="1:24" s="115" customFormat="1" ht="258.75" customHeight="1">
      <c r="A211" s="313" t="e">
        <f>A209+1</f>
        <v>#REF!</v>
      </c>
      <c r="B211" s="154" t="s">
        <v>665</v>
      </c>
      <c r="C211" s="121" t="s">
        <v>666</v>
      </c>
      <c r="D211" s="346" t="s">
        <v>667</v>
      </c>
      <c r="E211" s="103">
        <f>LEN(D211)</f>
        <v>497</v>
      </c>
      <c r="F211" s="361" t="s">
        <v>660</v>
      </c>
      <c r="G211" s="103" t="s">
        <v>23</v>
      </c>
      <c r="H211" s="103" t="s">
        <v>23</v>
      </c>
      <c r="I211" s="103" t="s">
        <v>668</v>
      </c>
      <c r="J211" s="344" t="s">
        <v>669</v>
      </c>
      <c r="K211" s="189" t="s">
        <v>670</v>
      </c>
      <c r="L211" s="344" t="s">
        <v>671</v>
      </c>
      <c r="M211" s="69"/>
      <c r="N211" s="2"/>
      <c r="O211" s="303">
        <v>1</v>
      </c>
      <c r="P211" s="109"/>
      <c r="R211" s="374" t="s">
        <v>31</v>
      </c>
      <c r="S211" s="116"/>
      <c r="V211" s="496">
        <v>14.55059909820557</v>
      </c>
      <c r="W211" s="496">
        <f t="shared" si="21"/>
        <v>14.55059909820557</v>
      </c>
      <c r="X211" s="109">
        <f t="shared" si="22"/>
        <v>14.55059909820557</v>
      </c>
    </row>
    <row r="212" spans="1:24" s="115" customFormat="1" ht="236.25" customHeight="1">
      <c r="A212" s="313" t="e">
        <f>A211+1</f>
        <v>#REF!</v>
      </c>
      <c r="B212" s="362" t="s">
        <v>672</v>
      </c>
      <c r="C212" s="363" t="s">
        <v>672</v>
      </c>
      <c r="D212" s="346" t="s">
        <v>673</v>
      </c>
      <c r="E212" s="103">
        <f>LEN(D212)</f>
        <v>460</v>
      </c>
      <c r="F212" s="361" t="s">
        <v>34</v>
      </c>
      <c r="G212" s="103" t="s">
        <v>23</v>
      </c>
      <c r="H212" s="364" t="s">
        <v>23</v>
      </c>
      <c r="I212" s="103" t="s">
        <v>35</v>
      </c>
      <c r="J212" s="358" t="s">
        <v>674</v>
      </c>
      <c r="K212" s="385" t="s">
        <v>23</v>
      </c>
      <c r="L212" s="131" t="s">
        <v>675</v>
      </c>
      <c r="M212" s="54"/>
      <c r="N212" s="2"/>
      <c r="O212" s="303">
        <v>1</v>
      </c>
      <c r="P212" s="109"/>
      <c r="R212" s="374" t="s">
        <v>31</v>
      </c>
      <c r="S212" s="116"/>
      <c r="V212" s="496">
        <v>10.812456130981451</v>
      </c>
      <c r="W212" s="496">
        <f t="shared" si="21"/>
        <v>10.812456130981451</v>
      </c>
      <c r="X212" s="109">
        <f t="shared" si="22"/>
        <v>10.812456130981451</v>
      </c>
    </row>
    <row r="213" spans="1:24" s="115" customFormat="1">
      <c r="A213" s="86"/>
      <c r="B213" s="230"/>
      <c r="C213" s="74"/>
      <c r="D213" s="90"/>
      <c r="E213" s="77"/>
      <c r="F213" s="87"/>
      <c r="G213" s="77"/>
      <c r="H213" s="77"/>
      <c r="I213" s="77"/>
      <c r="J213" s="69"/>
      <c r="K213" s="54"/>
      <c r="L213" s="229"/>
      <c r="M213" s="315"/>
      <c r="N213" s="28"/>
      <c r="O213" s="303">
        <v>1</v>
      </c>
      <c r="P213" s="109"/>
      <c r="R213" s="117"/>
      <c r="S213" s="116"/>
      <c r="V213" s="497"/>
      <c r="W213" s="497" t="str">
        <f t="shared" si="21"/>
        <v/>
      </c>
      <c r="X213" s="109" t="str">
        <f t="shared" si="22"/>
        <v/>
      </c>
    </row>
    <row r="214" spans="1:24" s="115" customFormat="1" ht="174" customHeight="1" thickBot="1">
      <c r="A214" s="19"/>
      <c r="B214" s="30" t="s">
        <v>676</v>
      </c>
      <c r="C214" s="366" t="s">
        <v>677</v>
      </c>
      <c r="D214" s="328" t="s">
        <v>678</v>
      </c>
      <c r="E214" s="12">
        <f>LEN(D214)</f>
        <v>188</v>
      </c>
      <c r="F214" s="331" t="s">
        <v>266</v>
      </c>
      <c r="G214" s="12" t="s">
        <v>23</v>
      </c>
      <c r="H214" s="367" t="s">
        <v>23</v>
      </c>
      <c r="I214" s="12" t="s">
        <v>679</v>
      </c>
      <c r="J214" s="20" t="s">
        <v>680</v>
      </c>
      <c r="K214" s="55" t="s">
        <v>681</v>
      </c>
      <c r="L214" s="16" t="s">
        <v>682</v>
      </c>
      <c r="M214" s="316"/>
      <c r="N214" s="46"/>
      <c r="O214" s="303">
        <v>1</v>
      </c>
      <c r="P214" s="109"/>
      <c r="R214" s="117" t="s">
        <v>22</v>
      </c>
      <c r="S214" s="116"/>
      <c r="V214" s="497">
        <v>10.812456130981451</v>
      </c>
      <c r="W214" s="497">
        <f t="shared" si="21"/>
        <v>10.812456130981451</v>
      </c>
      <c r="X214" s="109" t="str">
        <f t="shared" si="22"/>
        <v/>
      </c>
    </row>
    <row r="215" spans="1:24" s="115" customFormat="1" ht="19.5" customHeight="1" thickBot="1">
      <c r="A215" s="19"/>
      <c r="B215" s="433" t="s">
        <v>683</v>
      </c>
      <c r="C215" s="434"/>
      <c r="D215" s="434"/>
      <c r="E215" s="434"/>
      <c r="F215" s="434"/>
      <c r="G215" s="434"/>
      <c r="H215" s="434"/>
      <c r="I215" s="434"/>
      <c r="J215" s="434"/>
      <c r="K215" s="434"/>
      <c r="L215" s="434"/>
      <c r="M215" s="434"/>
      <c r="N215" s="434"/>
      <c r="O215" s="434"/>
      <c r="P215" s="434"/>
      <c r="Q215" s="434"/>
      <c r="R215" s="435"/>
      <c r="S215" s="116"/>
      <c r="V215" s="497"/>
      <c r="W215" s="497"/>
      <c r="X215" s="109"/>
    </row>
    <row r="216" spans="1:24" s="115" customFormat="1" ht="131.25" customHeight="1">
      <c r="A216" s="19"/>
      <c r="B216" s="430" t="s">
        <v>684</v>
      </c>
      <c r="C216" s="431" t="s">
        <v>685</v>
      </c>
      <c r="D216" s="432" t="s">
        <v>686</v>
      </c>
      <c r="E216" s="12"/>
      <c r="F216" s="331"/>
      <c r="G216" s="12"/>
      <c r="H216" s="367"/>
      <c r="I216" s="12"/>
      <c r="J216" s="20"/>
      <c r="K216" s="55"/>
      <c r="L216" s="14"/>
      <c r="M216" s="14"/>
      <c r="N216" s="46"/>
      <c r="O216" s="303"/>
      <c r="P216" s="109"/>
      <c r="R216" s="117"/>
      <c r="S216" s="116"/>
      <c r="V216" s="497"/>
      <c r="W216" s="497"/>
      <c r="X216" s="109"/>
    </row>
    <row r="217" spans="1:24" s="115" customFormat="1" ht="206.25" customHeight="1">
      <c r="A217" s="19"/>
      <c r="B217" s="430" t="s">
        <v>687</v>
      </c>
      <c r="C217" s="431" t="s">
        <v>688</v>
      </c>
      <c r="D217" s="432" t="s">
        <v>689</v>
      </c>
      <c r="E217" s="12"/>
      <c r="F217" s="331"/>
      <c r="G217" s="12"/>
      <c r="H217" s="367"/>
      <c r="I217" s="12"/>
      <c r="J217" s="20"/>
      <c r="K217" s="55"/>
      <c r="L217" s="14"/>
      <c r="M217" s="14"/>
      <c r="N217" s="46"/>
      <c r="O217" s="303"/>
      <c r="P217" s="109"/>
      <c r="R217" s="117"/>
      <c r="S217" s="116"/>
      <c r="V217" s="497"/>
      <c r="W217" s="497"/>
      <c r="X217" s="109"/>
    </row>
    <row r="218" spans="1:24" s="115" customFormat="1" ht="56.25" customHeight="1">
      <c r="A218" s="19"/>
      <c r="B218" s="427" t="s">
        <v>690</v>
      </c>
      <c r="C218" s="427" t="s">
        <v>691</v>
      </c>
      <c r="D218" s="429" t="s">
        <v>692</v>
      </c>
      <c r="E218" s="12"/>
      <c r="F218" s="331"/>
      <c r="G218" s="12"/>
      <c r="H218" s="367"/>
      <c r="I218" s="12"/>
      <c r="J218" s="20"/>
      <c r="K218" s="55"/>
      <c r="L218" s="14"/>
      <c r="M218" s="14"/>
      <c r="N218" s="46"/>
      <c r="O218" s="303"/>
      <c r="P218" s="109"/>
      <c r="R218" s="117"/>
      <c r="S218" s="116"/>
      <c r="V218" s="497"/>
      <c r="W218" s="497"/>
      <c r="X218" s="109"/>
    </row>
    <row r="219" spans="1:24" s="115" customFormat="1" ht="16.5" customHeight="1" thickBot="1">
      <c r="A219" s="86"/>
      <c r="B219" s="230"/>
      <c r="C219" s="74"/>
      <c r="D219" s="90"/>
      <c r="E219" s="77"/>
      <c r="F219" s="87"/>
      <c r="G219" s="77"/>
      <c r="H219" s="77"/>
      <c r="I219" s="77"/>
      <c r="J219" s="69"/>
      <c r="K219" s="54"/>
      <c r="L219" s="229"/>
      <c r="M219" s="229"/>
      <c r="N219" s="2"/>
      <c r="O219" s="303">
        <v>1</v>
      </c>
      <c r="P219" s="109"/>
      <c r="R219" s="117"/>
      <c r="S219" s="116"/>
      <c r="V219" s="497"/>
      <c r="W219" s="497" t="str">
        <f t="shared" ref="W219:W230" si="23">IF(V219="","",V219*O219)</f>
        <v/>
      </c>
      <c r="X219" s="109" t="str">
        <f t="shared" ref="X219:X230" si="24">IF(R219="yes",W219,"")</f>
        <v/>
      </c>
    </row>
    <row r="220" spans="1:24" s="365" customFormat="1" ht="16.5" customHeight="1" thickBot="1">
      <c r="A220" s="511" t="s">
        <v>693</v>
      </c>
      <c r="B220" s="512"/>
      <c r="C220" s="512"/>
      <c r="D220" s="512"/>
      <c r="E220" s="512"/>
      <c r="F220" s="512"/>
      <c r="G220" s="512"/>
      <c r="H220" s="512"/>
      <c r="I220" s="512"/>
      <c r="J220" s="512"/>
      <c r="K220" s="512"/>
      <c r="L220" s="512"/>
      <c r="M220" s="512"/>
      <c r="N220" s="513"/>
      <c r="O220" s="239"/>
      <c r="P220" s="376"/>
      <c r="R220" s="374"/>
      <c r="S220" s="377"/>
      <c r="V220" s="496"/>
      <c r="W220" s="496" t="str">
        <f t="shared" si="23"/>
        <v/>
      </c>
      <c r="X220" s="376" t="str">
        <f t="shared" si="24"/>
        <v/>
      </c>
    </row>
    <row r="221" spans="1:24" s="115" customFormat="1" ht="110.25" customHeight="1">
      <c r="A221" s="73" t="s">
        <v>23</v>
      </c>
      <c r="B221" s="204" t="s">
        <v>694</v>
      </c>
      <c r="C221" s="114" t="s">
        <v>694</v>
      </c>
      <c r="D221" s="113" t="s">
        <v>695</v>
      </c>
      <c r="E221" s="112">
        <f t="shared" ref="E221:E227" si="25">LEN(D221)</f>
        <v>162</v>
      </c>
      <c r="F221" s="112" t="s">
        <v>34</v>
      </c>
      <c r="G221" s="112" t="s">
        <v>23</v>
      </c>
      <c r="H221" s="112" t="s">
        <v>23</v>
      </c>
      <c r="I221" s="112" t="s">
        <v>35</v>
      </c>
      <c r="J221" s="111" t="s">
        <v>696</v>
      </c>
      <c r="K221" s="189" t="s">
        <v>23</v>
      </c>
      <c r="L221" s="111" t="s">
        <v>697</v>
      </c>
      <c r="M221" s="61"/>
      <c r="N221" s="1"/>
      <c r="O221" s="239">
        <v>1</v>
      </c>
      <c r="P221" s="109"/>
      <c r="R221" s="374" t="s">
        <v>31</v>
      </c>
      <c r="S221" s="116"/>
      <c r="V221" s="496">
        <v>14.946464538574221</v>
      </c>
      <c r="W221" s="496">
        <f t="shared" si="23"/>
        <v>14.946464538574221</v>
      </c>
      <c r="X221" s="109">
        <f t="shared" si="24"/>
        <v>14.946464538574221</v>
      </c>
    </row>
    <row r="222" spans="1:24" s="249" customFormat="1" ht="137.25" customHeight="1">
      <c r="A222" s="244"/>
      <c r="B222" s="368" t="s">
        <v>698</v>
      </c>
      <c r="C222" s="369" t="s">
        <v>698</v>
      </c>
      <c r="D222" s="370" t="s">
        <v>699</v>
      </c>
      <c r="E222" s="371">
        <f t="shared" si="25"/>
        <v>144</v>
      </c>
      <c r="F222" s="371" t="s">
        <v>34</v>
      </c>
      <c r="G222" s="371" t="s">
        <v>23</v>
      </c>
      <c r="H222" s="371" t="s">
        <v>23</v>
      </c>
      <c r="I222" s="371" t="s">
        <v>35</v>
      </c>
      <c r="J222" s="245" t="s">
        <v>700</v>
      </c>
      <c r="K222" s="55" t="s">
        <v>23</v>
      </c>
      <c r="L222" s="245" t="s">
        <v>701</v>
      </c>
      <c r="M222" s="245"/>
      <c r="N222" s="246"/>
      <c r="O222" s="295">
        <v>1</v>
      </c>
      <c r="P222" s="248"/>
      <c r="R222" s="250" t="s">
        <v>702</v>
      </c>
      <c r="S222" s="251"/>
      <c r="V222" s="504">
        <v>16.684934616088871</v>
      </c>
      <c r="W222" s="497">
        <f t="shared" si="23"/>
        <v>16.684934616088871</v>
      </c>
      <c r="X222" s="109" t="str">
        <f t="shared" si="24"/>
        <v/>
      </c>
    </row>
    <row r="223" spans="1:24" s="254" customFormat="1" ht="165" customHeight="1">
      <c r="A223" s="252"/>
      <c r="B223" s="368" t="s">
        <v>703</v>
      </c>
      <c r="C223" s="369" t="s">
        <v>703</v>
      </c>
      <c r="D223" s="370" t="s">
        <v>704</v>
      </c>
      <c r="E223" s="371">
        <f t="shared" si="25"/>
        <v>235</v>
      </c>
      <c r="F223" s="371" t="s">
        <v>76</v>
      </c>
      <c r="G223" s="371" t="s">
        <v>23</v>
      </c>
      <c r="H223" s="371" t="s">
        <v>23</v>
      </c>
      <c r="I223" s="371" t="s">
        <v>77</v>
      </c>
      <c r="J223" s="245" t="s">
        <v>705</v>
      </c>
      <c r="K223" s="55" t="s">
        <v>23</v>
      </c>
      <c r="L223" s="245" t="s">
        <v>706</v>
      </c>
      <c r="M223" s="245"/>
      <c r="N223" s="246"/>
      <c r="O223" s="295">
        <v>1</v>
      </c>
      <c r="P223" s="253"/>
      <c r="R223" s="250" t="s">
        <v>702</v>
      </c>
      <c r="S223" s="255"/>
      <c r="V223" s="504">
        <v>15.116804122924799</v>
      </c>
      <c r="W223" s="497">
        <f t="shared" si="23"/>
        <v>15.116804122924799</v>
      </c>
      <c r="X223" s="109" t="str">
        <f t="shared" si="24"/>
        <v/>
      </c>
    </row>
    <row r="224" spans="1:24" s="254" customFormat="1" ht="47.25" customHeight="1">
      <c r="A224" s="252"/>
      <c r="B224" s="368" t="s">
        <v>707</v>
      </c>
      <c r="C224" s="369" t="s">
        <v>707</v>
      </c>
      <c r="D224" s="372" t="s">
        <v>708</v>
      </c>
      <c r="E224" s="371">
        <f t="shared" si="25"/>
        <v>71</v>
      </c>
      <c r="F224" s="371" t="s">
        <v>25</v>
      </c>
      <c r="G224" s="373" t="s">
        <v>23</v>
      </c>
      <c r="H224" s="373" t="s">
        <v>23</v>
      </c>
      <c r="I224" s="373" t="s">
        <v>77</v>
      </c>
      <c r="J224" s="245" t="s">
        <v>709</v>
      </c>
      <c r="K224" s="55" t="s">
        <v>23</v>
      </c>
      <c r="L224" s="245" t="s">
        <v>710</v>
      </c>
      <c r="M224" s="245"/>
      <c r="N224" s="246"/>
      <c r="O224" s="295">
        <v>1</v>
      </c>
      <c r="P224" s="253"/>
      <c r="R224" s="250" t="s">
        <v>702</v>
      </c>
      <c r="S224" s="255"/>
      <c r="V224" s="504">
        <v>25.539003372192379</v>
      </c>
      <c r="W224" s="497">
        <f t="shared" si="23"/>
        <v>25.539003372192379</v>
      </c>
      <c r="X224" s="109" t="str">
        <f t="shared" si="24"/>
        <v/>
      </c>
    </row>
    <row r="225" spans="1:24" s="254" customFormat="1" ht="63" customHeight="1">
      <c r="A225" s="252"/>
      <c r="B225" s="368" t="s">
        <v>711</v>
      </c>
      <c r="C225" s="369" t="s">
        <v>711</v>
      </c>
      <c r="D225" s="372" t="s">
        <v>712</v>
      </c>
      <c r="E225" s="371">
        <f t="shared" si="25"/>
        <v>92</v>
      </c>
      <c r="F225" s="371" t="s">
        <v>25</v>
      </c>
      <c r="G225" s="371" t="s">
        <v>23</v>
      </c>
      <c r="H225" s="371" t="s">
        <v>23</v>
      </c>
      <c r="I225" s="373" t="s">
        <v>26</v>
      </c>
      <c r="J225" s="245" t="s">
        <v>713</v>
      </c>
      <c r="K225" s="55" t="s">
        <v>23</v>
      </c>
      <c r="L225" s="245" t="s">
        <v>714</v>
      </c>
      <c r="M225" s="245"/>
      <c r="N225" s="246"/>
      <c r="O225" s="295">
        <v>1</v>
      </c>
      <c r="P225" s="253"/>
      <c r="R225" s="250" t="s">
        <v>702</v>
      </c>
      <c r="S225" s="255"/>
      <c r="V225" s="504">
        <v>13.714834213256839</v>
      </c>
      <c r="W225" s="497">
        <f t="shared" si="23"/>
        <v>13.714834213256839</v>
      </c>
      <c r="X225" s="109" t="str">
        <f t="shared" si="24"/>
        <v/>
      </c>
    </row>
    <row r="226" spans="1:24" s="255" customFormat="1" ht="173.25" customHeight="1">
      <c r="A226" s="294"/>
      <c r="B226" s="256" t="s">
        <v>715</v>
      </c>
      <c r="C226" s="257" t="s">
        <v>716</v>
      </c>
      <c r="D226" s="330" t="s">
        <v>717</v>
      </c>
      <c r="E226" s="259">
        <f t="shared" si="25"/>
        <v>166</v>
      </c>
      <c r="F226" s="259" t="s">
        <v>266</v>
      </c>
      <c r="G226" s="259" t="s">
        <v>23</v>
      </c>
      <c r="H226" s="259" t="s">
        <v>23</v>
      </c>
      <c r="I226" s="259" t="s">
        <v>603</v>
      </c>
      <c r="J226" s="260" t="s">
        <v>718</v>
      </c>
      <c r="K226" s="189" t="s">
        <v>23</v>
      </c>
      <c r="L226" s="261" t="s">
        <v>719</v>
      </c>
      <c r="M226" s="245"/>
      <c r="N226" s="262"/>
      <c r="O226" s="247">
        <v>1</v>
      </c>
      <c r="P226" s="253"/>
      <c r="R226" s="375" t="s">
        <v>119</v>
      </c>
      <c r="V226" s="505">
        <v>19.354913711547852</v>
      </c>
      <c r="W226" s="496">
        <f t="shared" si="23"/>
        <v>19.354913711547852</v>
      </c>
      <c r="X226" s="109" t="str">
        <f t="shared" si="24"/>
        <v/>
      </c>
    </row>
    <row r="227" spans="1:24" s="255" customFormat="1" ht="120" customHeight="1">
      <c r="A227" s="294"/>
      <c r="B227" s="256" t="s">
        <v>720</v>
      </c>
      <c r="C227" s="257" t="s">
        <v>721</v>
      </c>
      <c r="D227" s="258" t="s">
        <v>722</v>
      </c>
      <c r="E227" s="259">
        <f t="shared" si="25"/>
        <v>130</v>
      </c>
      <c r="F227" s="259" t="s">
        <v>266</v>
      </c>
      <c r="G227" s="259" t="s">
        <v>23</v>
      </c>
      <c r="H227" s="259" t="s">
        <v>23</v>
      </c>
      <c r="I227" s="259" t="s">
        <v>603</v>
      </c>
      <c r="J227" s="260" t="s">
        <v>723</v>
      </c>
      <c r="K227" s="189" t="s">
        <v>23</v>
      </c>
      <c r="L227" s="261" t="s">
        <v>724</v>
      </c>
      <c r="M227" s="245"/>
      <c r="N227" s="262"/>
      <c r="O227" s="247">
        <v>1</v>
      </c>
      <c r="P227" s="253"/>
      <c r="R227" s="375" t="s">
        <v>119</v>
      </c>
      <c r="V227" s="505">
        <v>15.88939952850342</v>
      </c>
      <c r="W227" s="496">
        <f t="shared" si="23"/>
        <v>15.88939952850342</v>
      </c>
      <c r="X227" s="109" t="str">
        <f t="shared" si="24"/>
        <v/>
      </c>
    </row>
    <row r="228" spans="1:24" s="107" customFormat="1">
      <c r="A228" s="228"/>
      <c r="B228" s="227"/>
      <c r="C228" s="226"/>
      <c r="D228" s="225"/>
      <c r="E228" s="224"/>
      <c r="F228" s="224"/>
      <c r="G228" s="223"/>
      <c r="H228" s="223"/>
      <c r="I228" s="223"/>
      <c r="J228" s="222"/>
      <c r="K228" s="59"/>
      <c r="L228" s="222"/>
      <c r="M228" s="221"/>
      <c r="N228" s="220"/>
      <c r="O228" s="303">
        <v>1</v>
      </c>
      <c r="P228" s="109"/>
      <c r="R228" s="108"/>
      <c r="V228" s="506"/>
      <c r="W228" s="497" t="str">
        <f t="shared" si="23"/>
        <v/>
      </c>
      <c r="X228" s="109" t="str">
        <f t="shared" si="24"/>
        <v/>
      </c>
    </row>
    <row r="229" spans="1:24" s="202" customFormat="1" ht="94.5" customHeight="1" thickBot="1">
      <c r="A229" s="293" t="s">
        <v>23</v>
      </c>
      <c r="B229" s="203" t="s">
        <v>725</v>
      </c>
      <c r="C229" s="105" t="s">
        <v>725</v>
      </c>
      <c r="D229" s="397" t="s">
        <v>726</v>
      </c>
      <c r="E229" s="104">
        <f>LEN(D229)</f>
        <v>158</v>
      </c>
      <c r="F229" s="104" t="s">
        <v>34</v>
      </c>
      <c r="G229" s="104" t="s">
        <v>23</v>
      </c>
      <c r="H229" s="104" t="s">
        <v>23</v>
      </c>
      <c r="I229" s="104" t="s">
        <v>35</v>
      </c>
      <c r="J229" s="125" t="s">
        <v>727</v>
      </c>
      <c r="K229" s="189" t="s">
        <v>23</v>
      </c>
      <c r="L229" s="219" t="s">
        <v>23</v>
      </c>
      <c r="M229" s="91"/>
      <c r="N229" s="218"/>
      <c r="O229" s="239">
        <v>1</v>
      </c>
      <c r="P229" s="109"/>
      <c r="R229" s="374" t="s">
        <v>31</v>
      </c>
      <c r="S229" s="116"/>
      <c r="V229" s="496">
        <v>17.309154088391789</v>
      </c>
      <c r="W229" s="496">
        <f t="shared" si="23"/>
        <v>17.309154088391789</v>
      </c>
      <c r="X229" s="109">
        <f t="shared" si="24"/>
        <v>17.309154088391789</v>
      </c>
    </row>
    <row r="230" spans="1:24" s="115" customFormat="1" ht="48" customHeight="1" thickBot="1">
      <c r="A230" s="292" t="s">
        <v>23</v>
      </c>
      <c r="B230" s="201" t="s">
        <v>728</v>
      </c>
      <c r="C230" s="102" t="s">
        <v>728</v>
      </c>
      <c r="D230" s="101" t="s">
        <v>729</v>
      </c>
      <c r="E230" s="100">
        <f>LEN(D230)</f>
        <v>141</v>
      </c>
      <c r="F230" s="100" t="s">
        <v>23</v>
      </c>
      <c r="G230" s="100" t="s">
        <v>23</v>
      </c>
      <c r="H230" s="100" t="s">
        <v>23</v>
      </c>
      <c r="I230" s="100" t="s">
        <v>23</v>
      </c>
      <c r="J230" s="99" t="s">
        <v>23</v>
      </c>
      <c r="K230" s="99"/>
      <c r="L230" s="98" t="s">
        <v>23</v>
      </c>
      <c r="M230" s="71"/>
      <c r="N230" s="72"/>
      <c r="O230" s="239">
        <v>1</v>
      </c>
      <c r="P230" s="116"/>
      <c r="R230" s="117" t="s">
        <v>22</v>
      </c>
      <c r="S230" s="116"/>
      <c r="V230" s="507"/>
      <c r="W230" s="496" t="str">
        <f t="shared" si="23"/>
        <v/>
      </c>
      <c r="X230" s="109" t="str">
        <f t="shared" si="24"/>
        <v/>
      </c>
    </row>
    <row r="231" spans="1:24">
      <c r="V231" s="508"/>
    </row>
    <row r="232" spans="1:24" ht="16.5" customHeight="1" thickBot="1"/>
    <row r="233" spans="1:24" ht="18" customHeight="1" thickBot="1">
      <c r="D233" s="200" t="s">
        <v>730</v>
      </c>
      <c r="E233" s="199"/>
      <c r="F233" s="199"/>
      <c r="G233" s="199"/>
      <c r="H233" s="199"/>
      <c r="I233" s="199"/>
      <c r="J233" s="199"/>
      <c r="K233" s="199"/>
      <c r="L233" s="199"/>
      <c r="M233" s="199"/>
      <c r="N233" s="199"/>
      <c r="O233" s="286"/>
      <c r="V233" s="287"/>
      <c r="W233" s="382" t="e">
        <f>(SUM(W5:W231))/60</f>
        <v>#REF!</v>
      </c>
      <c r="X233" s="381" t="e">
        <f>SUM(X2:X230)/60</f>
        <v>#REF!</v>
      </c>
    </row>
    <row r="234" spans="1:24" ht="16.5" hidden="1" customHeight="1" thickBot="1">
      <c r="D234" s="291" t="s">
        <v>731</v>
      </c>
      <c r="E234" s="290"/>
      <c r="F234" s="290"/>
      <c r="G234" s="290"/>
      <c r="H234" s="290"/>
      <c r="I234" s="290"/>
      <c r="J234" s="290"/>
      <c r="K234" s="290"/>
      <c r="L234" s="290"/>
      <c r="M234" s="290"/>
      <c r="N234" s="290"/>
      <c r="O234" s="288"/>
      <c r="V234" s="289"/>
      <c r="W234" s="383" t="e">
        <f>(SUM(W6:W145)+SUM(W165:W231))/60</f>
        <v>#REF!</v>
      </c>
    </row>
    <row r="235" spans="1:24" ht="16.5" customHeight="1" thickBot="1">
      <c r="D235" s="200" t="s">
        <v>732</v>
      </c>
      <c r="E235" s="199"/>
      <c r="F235" s="199"/>
      <c r="G235" s="199"/>
      <c r="H235" s="199"/>
      <c r="I235" s="199"/>
      <c r="J235" s="199"/>
      <c r="K235" s="199"/>
      <c r="L235" s="199"/>
      <c r="M235" s="199"/>
      <c r="N235" s="199"/>
      <c r="O235" s="286"/>
      <c r="V235" s="287"/>
      <c r="W235" s="384" t="e">
        <f>(SUM(W6:W26)+SUM(W35:W145)+SUM(W164:W221)+SUM(W228:W231))/60</f>
        <v>#REF!</v>
      </c>
    </row>
  </sheetData>
  <sheetProtection algorithmName="SHA-512" hashValue="C2L1+gIhoUT9ByL9aLwHbXS6kBEwIMCUnoe2Mau+Latv09YH1xor3QpuH2rdQdpgUPecnZ1FQDswfOLLUKwSMw==" saltValue="aEzutflYa93FHKQTdn6GIg==" spinCount="100000" sheet="1" formatCells="0" formatRows="0" insertRows="0" deleteRows="0"/>
  <autoFilter ref="A3:XEN3"/>
  <mergeCells count="18">
    <mergeCell ref="A57:N57"/>
    <mergeCell ref="A156:N156"/>
    <mergeCell ref="A207:N207"/>
    <mergeCell ref="A220:N220"/>
    <mergeCell ref="A83:N83"/>
    <mergeCell ref="A113:N113"/>
    <mergeCell ref="A124:N124"/>
    <mergeCell ref="A137:N137"/>
    <mergeCell ref="A146:N146"/>
    <mergeCell ref="A164:N164"/>
    <mergeCell ref="N101:N104"/>
    <mergeCell ref="L36:L37"/>
    <mergeCell ref="A41:N41"/>
    <mergeCell ref="A1:N1"/>
    <mergeCell ref="A2:M2"/>
    <mergeCell ref="N2:N3"/>
    <mergeCell ref="A4:N4"/>
    <mergeCell ref="A21:N21"/>
  </mergeCells>
  <conditionalFormatting sqref="B135">
    <cfRule type="duplicateValues" dxfId="232" priority="453"/>
    <cfRule type="duplicateValues" dxfId="231" priority="454"/>
  </conditionalFormatting>
  <conditionalFormatting sqref="B14 B16:B19">
    <cfRule type="duplicateValues" dxfId="230" priority="452"/>
  </conditionalFormatting>
  <conditionalFormatting sqref="B20">
    <cfRule type="duplicateValues" dxfId="229" priority="451"/>
  </conditionalFormatting>
  <conditionalFormatting sqref="B70">
    <cfRule type="duplicateValues" dxfId="228" priority="447"/>
  </conditionalFormatting>
  <conditionalFormatting sqref="B98:B100">
    <cfRule type="duplicateValues" dxfId="227" priority="442"/>
  </conditionalFormatting>
  <conditionalFormatting sqref="B142:B143">
    <cfRule type="duplicateValues" dxfId="226" priority="440"/>
  </conditionalFormatting>
  <conditionalFormatting sqref="B149:B150">
    <cfRule type="duplicateValues" dxfId="225" priority="439"/>
  </conditionalFormatting>
  <conditionalFormatting sqref="B159:B162">
    <cfRule type="duplicateValues" dxfId="224" priority="438"/>
  </conditionalFormatting>
  <conditionalFormatting sqref="B171">
    <cfRule type="duplicateValues" dxfId="223" priority="436"/>
  </conditionalFormatting>
  <conditionalFormatting sqref="B172">
    <cfRule type="duplicateValues" dxfId="222" priority="434"/>
  </conditionalFormatting>
  <conditionalFormatting sqref="B174">
    <cfRule type="duplicateValues" dxfId="221" priority="432"/>
  </conditionalFormatting>
  <conditionalFormatting sqref="B176">
    <cfRule type="duplicateValues" dxfId="220" priority="430"/>
  </conditionalFormatting>
  <conditionalFormatting sqref="B196">
    <cfRule type="duplicateValues" dxfId="219" priority="428"/>
  </conditionalFormatting>
  <conditionalFormatting sqref="B107">
    <cfRule type="duplicateValues" dxfId="218" priority="455"/>
  </conditionalFormatting>
  <conditionalFormatting sqref="B132">
    <cfRule type="duplicateValues" dxfId="217" priority="456"/>
  </conditionalFormatting>
  <conditionalFormatting sqref="D44">
    <cfRule type="cellIs" dxfId="216" priority="422" operator="notEqual">
      <formula>$D$44</formula>
    </cfRule>
  </conditionalFormatting>
  <conditionalFormatting sqref="B109:B110">
    <cfRule type="duplicateValues" dxfId="215" priority="413"/>
  </conditionalFormatting>
  <conditionalFormatting sqref="B147">
    <cfRule type="duplicateValues" dxfId="214" priority="411"/>
  </conditionalFormatting>
  <conditionalFormatting sqref="B145">
    <cfRule type="duplicateValues" dxfId="213" priority="410"/>
  </conditionalFormatting>
  <conditionalFormatting sqref="B229:B234 B221 B208:B211 B173 B157:B158 B119:B120 B122 B2:B3 B138:B139 B71:B73 B106 B127:B131 B134:B135 B144 B151:B154 B166:B170 B175 B5 B24:B27 B195 B81 B7:B14 B29:B33 B39:B40 B236:B1048576 B59 B63:B66 B16:B20 B89:B92 B141 B55:B56">
    <cfRule type="duplicateValues" dxfId="212" priority="458"/>
  </conditionalFormatting>
  <conditionalFormatting sqref="B82">
    <cfRule type="duplicateValues" dxfId="211" priority="409"/>
  </conditionalFormatting>
  <conditionalFormatting sqref="D222:D228">
    <cfRule type="expression" dxfId="210" priority="405" stopIfTrue="1">
      <formula>$A222="begin group"</formula>
    </cfRule>
    <cfRule type="expression" dxfId="209" priority="402" stopIfTrue="1">
      <formula>$A222="begin repeat"</formula>
    </cfRule>
    <cfRule type="expression" dxfId="208" priority="399" stopIfTrue="1">
      <formula>$A222="text"</formula>
    </cfRule>
    <cfRule type="expression" dxfId="207" priority="397" stopIfTrue="1">
      <formula>$A222="integer"</formula>
    </cfRule>
    <cfRule type="expression" dxfId="206" priority="395" stopIfTrue="1">
      <formula>$A222="decimal"</formula>
    </cfRule>
    <cfRule type="expression" dxfId="205" priority="393" stopIfTrue="1">
      <formula>OR(AND(LEFT($A222, 16)="select_multiple ", LEN($A222)&gt;16, NOT(ISNUMBER(SEARCH(" ", $A222, 17)))), AND(LEFT($A222, 11)="select_one ", LEN($A222)&gt;11, NOT(ISNUMBER(SEARCH(" ", $A222, 12)))))</formula>
    </cfRule>
    <cfRule type="expression" dxfId="204" priority="385" stopIfTrue="1">
      <formula>$A222="note"</formula>
    </cfRule>
    <cfRule type="expression" dxfId="203" priority="387" stopIfTrue="1">
      <formula>$A222="barcode"</formula>
    </cfRule>
    <cfRule type="expression" dxfId="202" priority="389" stopIfTrue="1">
      <formula>$A222="geopoint"</formula>
    </cfRule>
    <cfRule type="expression" dxfId="201" priority="382" stopIfTrue="1">
      <formula>OR($A222="date", $A222="datetime")</formula>
    </cfRule>
    <cfRule type="expression" dxfId="200" priority="380" stopIfTrue="1">
      <formula>$A222="image"</formula>
    </cfRule>
    <cfRule type="expression" dxfId="199" priority="378" stopIfTrue="1">
      <formula>OR($A222="audio", $A222="video")</formula>
    </cfRule>
    <cfRule type="expression" dxfId="198" priority="379" stopIfTrue="1">
      <formula>OR($A222="audio", $A222="video")</formula>
    </cfRule>
    <cfRule type="expression" dxfId="197" priority="381" stopIfTrue="1">
      <formula>$A222="image"</formula>
    </cfRule>
    <cfRule type="expression" dxfId="196" priority="383" stopIfTrue="1">
      <formula>OR($A222="date", $A222="datetime")</formula>
    </cfRule>
    <cfRule type="expression" dxfId="195" priority="384" stopIfTrue="1">
      <formula>OR($A222="calculate", $A222="calculate_here")</formula>
    </cfRule>
    <cfRule type="expression" dxfId="194" priority="386" stopIfTrue="1">
      <formula>$A222="note"</formula>
    </cfRule>
    <cfRule type="expression" dxfId="193" priority="388" stopIfTrue="1">
      <formula>$A222="barcode"</formula>
    </cfRule>
    <cfRule type="expression" dxfId="192" priority="390" stopIfTrue="1">
      <formula>$A222="geopoint"</formula>
    </cfRule>
    <cfRule type="expression" dxfId="191" priority="391" stopIfTrue="1">
      <formula>OR($A222="audio audit", $A222="text audit")</formula>
    </cfRule>
    <cfRule type="expression" dxfId="190" priority="392" stopIfTrue="1">
      <formula>OR($A222="username", $A222="phonenumber", $A222="start", $A222="end", $A222="deviceid", $A222="subscriberid", $A222="simserial")</formula>
    </cfRule>
    <cfRule type="expression" dxfId="189" priority="394" stopIfTrue="1">
      <formula>OR(AND(LEFT($A222, 16)="select_multiple ", LEN($A222)&gt;16, NOT(ISNUMBER(SEARCH(" ", $A222, 17)))), AND(LEFT($A222, 11)="select_one ", LEN($A222)&gt;11, NOT(ISNUMBER(SEARCH(" ", $A222, 12)))))</formula>
    </cfRule>
    <cfRule type="expression" dxfId="188" priority="396" stopIfTrue="1">
      <formula>$A222="decimal"</formula>
    </cfRule>
    <cfRule type="expression" dxfId="187" priority="398" stopIfTrue="1">
      <formula>$A222="integer"</formula>
    </cfRule>
    <cfRule type="expression" dxfId="186" priority="400" stopIfTrue="1">
      <formula>$A222="text"</formula>
    </cfRule>
    <cfRule type="expression" dxfId="185" priority="401" stopIfTrue="1">
      <formula>$A222="end repeat"</formula>
    </cfRule>
    <cfRule type="expression" dxfId="184" priority="403" stopIfTrue="1">
      <formula>$A222="begin repeat"</formula>
    </cfRule>
    <cfRule type="expression" dxfId="183" priority="404" stopIfTrue="1">
      <formula>$A222="end group"</formula>
    </cfRule>
    <cfRule type="expression" dxfId="182" priority="406" stopIfTrue="1">
      <formula>$A222="begin group"</formula>
    </cfRule>
  </conditionalFormatting>
  <conditionalFormatting sqref="D27:D32">
    <cfRule type="expression" dxfId="181" priority="376" stopIfTrue="1">
      <formula>$A27="begin group"</formula>
    </cfRule>
    <cfRule type="expression" dxfId="180" priority="373" stopIfTrue="1">
      <formula>$A27="begin repeat"</formula>
    </cfRule>
    <cfRule type="expression" dxfId="179" priority="370" stopIfTrue="1">
      <formula>$A27="text"</formula>
    </cfRule>
    <cfRule type="expression" dxfId="178" priority="368" stopIfTrue="1">
      <formula>$A27="integer"</formula>
    </cfRule>
    <cfRule type="expression" dxfId="177" priority="366" stopIfTrue="1">
      <formula>$A27="decimal"</formula>
    </cfRule>
    <cfRule type="expression" dxfId="176" priority="364" stopIfTrue="1">
      <formula>OR(AND(LEFT($A27, 16)="select_multiple ", LEN($A27)&gt;16, NOT(ISNUMBER(SEARCH(" ", $A27, 17)))), AND(LEFT($A27, 11)="select_one ", LEN($A27)&gt;11, NOT(ISNUMBER(SEARCH(" ", $A27, 12)))))</formula>
    </cfRule>
    <cfRule type="expression" dxfId="175" priority="356" stopIfTrue="1">
      <formula>$A27="note"</formula>
    </cfRule>
    <cfRule type="expression" dxfId="174" priority="358" stopIfTrue="1">
      <formula>$A27="barcode"</formula>
    </cfRule>
    <cfRule type="expression" dxfId="173" priority="360" stopIfTrue="1">
      <formula>$A27="geopoint"</formula>
    </cfRule>
    <cfRule type="expression" dxfId="172" priority="353" stopIfTrue="1">
      <formula>OR($A27="date", $A27="datetime")</formula>
    </cfRule>
    <cfRule type="expression" dxfId="171" priority="351" stopIfTrue="1">
      <formula>$A27="image"</formula>
    </cfRule>
    <cfRule type="expression" dxfId="170" priority="349" stopIfTrue="1">
      <formula>OR($A27="audio", $A27="video")</formula>
    </cfRule>
    <cfRule type="expression" dxfId="169" priority="350" stopIfTrue="1">
      <formula>OR($A27="audio", $A27="video")</formula>
    </cfRule>
    <cfRule type="expression" dxfId="168" priority="352" stopIfTrue="1">
      <formula>$A27="image"</formula>
    </cfRule>
    <cfRule type="expression" dxfId="167" priority="354" stopIfTrue="1">
      <formula>OR($A27="date", $A27="datetime")</formula>
    </cfRule>
    <cfRule type="expression" dxfId="166" priority="355" stopIfTrue="1">
      <formula>OR($A27="calculate", $A27="calculate_here")</formula>
    </cfRule>
    <cfRule type="expression" dxfId="165" priority="357" stopIfTrue="1">
      <formula>$A27="note"</formula>
    </cfRule>
    <cfRule type="expression" dxfId="164" priority="359" stopIfTrue="1">
      <formula>$A27="barcode"</formula>
    </cfRule>
    <cfRule type="expression" dxfId="163" priority="361" stopIfTrue="1">
      <formula>$A27="geopoint"</formula>
    </cfRule>
    <cfRule type="expression" dxfId="162" priority="362" stopIfTrue="1">
      <formula>OR($A27="audio audit", $A27="text audit")</formula>
    </cfRule>
    <cfRule type="expression" dxfId="161" priority="363" stopIfTrue="1">
      <formula>OR($A27="username", $A27="phonenumber", $A27="start", $A27="end", $A27="deviceid", $A27="subscriberid", $A27="simserial")</formula>
    </cfRule>
    <cfRule type="expression" dxfId="160" priority="365" stopIfTrue="1">
      <formula>OR(AND(LEFT($A27, 16)="select_multiple ", LEN($A27)&gt;16, NOT(ISNUMBER(SEARCH(" ", $A27, 17)))), AND(LEFT($A27, 11)="select_one ", LEN($A27)&gt;11, NOT(ISNUMBER(SEARCH(" ", $A27, 12)))))</formula>
    </cfRule>
    <cfRule type="expression" dxfId="159" priority="367" stopIfTrue="1">
      <formula>$A27="decimal"</formula>
    </cfRule>
    <cfRule type="expression" dxfId="158" priority="369" stopIfTrue="1">
      <formula>$A27="integer"</formula>
    </cfRule>
    <cfRule type="expression" dxfId="157" priority="371" stopIfTrue="1">
      <formula>$A27="text"</formula>
    </cfRule>
    <cfRule type="expression" dxfId="156" priority="372" stopIfTrue="1">
      <formula>$A27="end repeat"</formula>
    </cfRule>
    <cfRule type="expression" dxfId="155" priority="374" stopIfTrue="1">
      <formula>$A27="begin repeat"</formula>
    </cfRule>
    <cfRule type="expression" dxfId="154" priority="375" stopIfTrue="1">
      <formula>$A27="end group"</formula>
    </cfRule>
    <cfRule type="expression" dxfId="153" priority="377" stopIfTrue="1">
      <formula>$A27="begin group"</formula>
    </cfRule>
  </conditionalFormatting>
  <conditionalFormatting sqref="D33">
    <cfRule type="expression" dxfId="152" priority="347" stopIfTrue="1">
      <formula>$A33="begin group"</formula>
    </cfRule>
    <cfRule type="expression" dxfId="151" priority="344" stopIfTrue="1">
      <formula>$A33="begin repeat"</formula>
    </cfRule>
    <cfRule type="expression" dxfId="150" priority="341" stopIfTrue="1">
      <formula>$A33="text"</formula>
    </cfRule>
    <cfRule type="expression" dxfId="149" priority="339" stopIfTrue="1">
      <formula>$A33="integer"</formula>
    </cfRule>
    <cfRule type="expression" dxfId="148" priority="337" stopIfTrue="1">
      <formula>$A33="decimal"</formula>
    </cfRule>
    <cfRule type="expression" dxfId="147" priority="335" stopIfTrue="1">
      <formula>OR(AND(LEFT($A33, 16)="select_multiple ", LEN($A33)&gt;16, NOT(ISNUMBER(SEARCH(" ", $A33, 17)))), AND(LEFT($A33, 11)="select_one ", LEN($A33)&gt;11, NOT(ISNUMBER(SEARCH(" ", $A33, 12)))))</formula>
    </cfRule>
    <cfRule type="expression" dxfId="146" priority="327" stopIfTrue="1">
      <formula>$A33="note"</formula>
    </cfRule>
    <cfRule type="expression" dxfId="145" priority="329" stopIfTrue="1">
      <formula>$A33="barcode"</formula>
    </cfRule>
    <cfRule type="expression" dxfId="144" priority="331" stopIfTrue="1">
      <formula>$A33="geopoint"</formula>
    </cfRule>
    <cfRule type="expression" dxfId="143" priority="324" stopIfTrue="1">
      <formula>OR($A33="date", $A33="datetime")</formula>
    </cfRule>
    <cfRule type="expression" dxfId="142" priority="322" stopIfTrue="1">
      <formula>$A33="image"</formula>
    </cfRule>
    <cfRule type="expression" dxfId="141" priority="320" stopIfTrue="1">
      <formula>OR($A33="audio", $A33="video")</formula>
    </cfRule>
    <cfRule type="expression" dxfId="140" priority="321" stopIfTrue="1">
      <formula>OR($A33="audio", $A33="video")</formula>
    </cfRule>
    <cfRule type="expression" dxfId="139" priority="323" stopIfTrue="1">
      <formula>$A33="image"</formula>
    </cfRule>
    <cfRule type="expression" dxfId="138" priority="325" stopIfTrue="1">
      <formula>OR($A33="date", $A33="datetime")</formula>
    </cfRule>
    <cfRule type="expression" dxfId="137" priority="326" stopIfTrue="1">
      <formula>OR($A33="calculate", $A33="calculate_here")</formula>
    </cfRule>
    <cfRule type="expression" dxfId="136" priority="328" stopIfTrue="1">
      <formula>$A33="note"</formula>
    </cfRule>
    <cfRule type="expression" dxfId="135" priority="330" stopIfTrue="1">
      <formula>$A33="barcode"</formula>
    </cfRule>
    <cfRule type="expression" dxfId="134" priority="332" stopIfTrue="1">
      <formula>$A33="geopoint"</formula>
    </cfRule>
    <cfRule type="expression" dxfId="133" priority="333" stopIfTrue="1">
      <formula>OR($A33="audio audit", $A33="text audit")</formula>
    </cfRule>
    <cfRule type="expression" dxfId="132" priority="334" stopIfTrue="1">
      <formula>OR($A33="username", $A33="phonenumber", $A33="start", $A33="end", $A33="deviceid", $A33="subscriberid", $A33="simserial")</formula>
    </cfRule>
    <cfRule type="expression" dxfId="131" priority="336" stopIfTrue="1">
      <formula>OR(AND(LEFT($A33, 16)="select_multiple ", LEN($A33)&gt;16, NOT(ISNUMBER(SEARCH(" ", $A33, 17)))), AND(LEFT($A33, 11)="select_one ", LEN($A33)&gt;11, NOT(ISNUMBER(SEARCH(" ", $A33, 12)))))</formula>
    </cfRule>
    <cfRule type="expression" dxfId="130" priority="338" stopIfTrue="1">
      <formula>$A33="decimal"</formula>
    </cfRule>
    <cfRule type="expression" dxfId="129" priority="340" stopIfTrue="1">
      <formula>$A33="integer"</formula>
    </cfRule>
    <cfRule type="expression" dxfId="128" priority="342" stopIfTrue="1">
      <formula>$A33="text"</formula>
    </cfRule>
    <cfRule type="expression" dxfId="127" priority="343" stopIfTrue="1">
      <formula>$A33="end repeat"</formula>
    </cfRule>
    <cfRule type="expression" dxfId="126" priority="345" stopIfTrue="1">
      <formula>$A33="begin repeat"</formula>
    </cfRule>
    <cfRule type="expression" dxfId="125" priority="346" stopIfTrue="1">
      <formula>$A33="end group"</formula>
    </cfRule>
    <cfRule type="expression" dxfId="124" priority="348" stopIfTrue="1">
      <formula>$A33="begin group"</formula>
    </cfRule>
  </conditionalFormatting>
  <conditionalFormatting sqref="B111">
    <cfRule type="duplicateValues" dxfId="123" priority="460"/>
  </conditionalFormatting>
  <conditionalFormatting sqref="B206">
    <cfRule type="duplicateValues" dxfId="122" priority="316"/>
  </conditionalFormatting>
  <conditionalFormatting sqref="B28">
    <cfRule type="duplicateValues" dxfId="121" priority="309"/>
  </conditionalFormatting>
  <conditionalFormatting sqref="B121">
    <cfRule type="duplicateValues" dxfId="120" priority="306"/>
  </conditionalFormatting>
  <conditionalFormatting sqref="B126">
    <cfRule type="duplicateValues" dxfId="119" priority="305"/>
  </conditionalFormatting>
  <conditionalFormatting sqref="B148">
    <cfRule type="duplicateValues" dxfId="118" priority="304"/>
  </conditionalFormatting>
  <conditionalFormatting sqref="B163">
    <cfRule type="duplicateValues" dxfId="117" priority="303"/>
  </conditionalFormatting>
  <conditionalFormatting sqref="B34:B35">
    <cfRule type="duplicateValues" dxfId="116" priority="302"/>
  </conditionalFormatting>
  <conditionalFormatting sqref="D34:D35">
    <cfRule type="expression" dxfId="115" priority="300" stopIfTrue="1">
      <formula>$A34="begin group"</formula>
    </cfRule>
    <cfRule type="expression" dxfId="114" priority="297" stopIfTrue="1">
      <formula>$A34="begin repeat"</formula>
    </cfRule>
    <cfRule type="expression" dxfId="113" priority="294" stopIfTrue="1">
      <formula>$A34="text"</formula>
    </cfRule>
    <cfRule type="expression" dxfId="112" priority="292" stopIfTrue="1">
      <formula>$A34="integer"</formula>
    </cfRule>
    <cfRule type="expression" dxfId="111" priority="290" stopIfTrue="1">
      <formula>$A34="decimal"</formula>
    </cfRule>
    <cfRule type="expression" dxfId="110" priority="288" stopIfTrue="1">
      <formula>OR(AND(LEFT($A34, 16)="select_multiple ", LEN($A34)&gt;16, NOT(ISNUMBER(SEARCH(" ", $A34, 17)))), AND(LEFT($A34, 11)="select_one ", LEN($A34)&gt;11, NOT(ISNUMBER(SEARCH(" ", $A34, 12)))))</formula>
    </cfRule>
    <cfRule type="expression" dxfId="109" priority="280" stopIfTrue="1">
      <formula>$A34="note"</formula>
    </cfRule>
    <cfRule type="expression" dxfId="108" priority="282" stopIfTrue="1">
      <formula>$A34="barcode"</formula>
    </cfRule>
    <cfRule type="expression" dxfId="107" priority="284" stopIfTrue="1">
      <formula>$A34="geopoint"</formula>
    </cfRule>
    <cfRule type="expression" dxfId="106" priority="277" stopIfTrue="1">
      <formula>OR($A34="date", $A34="datetime")</formula>
    </cfRule>
    <cfRule type="expression" dxfId="105" priority="275" stopIfTrue="1">
      <formula>$A34="image"</formula>
    </cfRule>
    <cfRule type="expression" dxfId="104" priority="273" stopIfTrue="1">
      <formula>OR($A34="audio", $A34="video")</formula>
    </cfRule>
    <cfRule type="expression" dxfId="103" priority="274" stopIfTrue="1">
      <formula>OR($A34="audio", $A34="video")</formula>
    </cfRule>
    <cfRule type="expression" dxfId="102" priority="276" stopIfTrue="1">
      <formula>$A34="image"</formula>
    </cfRule>
    <cfRule type="expression" dxfId="101" priority="278" stopIfTrue="1">
      <formula>OR($A34="date", $A34="datetime")</formula>
    </cfRule>
    <cfRule type="expression" dxfId="100" priority="279" stopIfTrue="1">
      <formula>OR($A34="calculate", $A34="calculate_here")</formula>
    </cfRule>
    <cfRule type="expression" dxfId="99" priority="281" stopIfTrue="1">
      <formula>$A34="note"</formula>
    </cfRule>
    <cfRule type="expression" dxfId="98" priority="283" stopIfTrue="1">
      <formula>$A34="barcode"</formula>
    </cfRule>
    <cfRule type="expression" dxfId="97" priority="285" stopIfTrue="1">
      <formula>$A34="geopoint"</formula>
    </cfRule>
    <cfRule type="expression" dxfId="96" priority="286" stopIfTrue="1">
      <formula>OR($A34="audio audit", $A34="text audit")</formula>
    </cfRule>
    <cfRule type="expression" dxfId="95" priority="287" stopIfTrue="1">
      <formula>OR($A34="username", $A34="phonenumber", $A34="start", $A34="end", $A34="deviceid", $A34="subscriberid", $A34="simserial")</formula>
    </cfRule>
    <cfRule type="expression" dxfId="94" priority="289" stopIfTrue="1">
      <formula>OR(AND(LEFT($A34, 16)="select_multiple ", LEN($A34)&gt;16, NOT(ISNUMBER(SEARCH(" ", $A34, 17)))), AND(LEFT($A34, 11)="select_one ", LEN($A34)&gt;11, NOT(ISNUMBER(SEARCH(" ", $A34, 12)))))</formula>
    </cfRule>
    <cfRule type="expression" dxfId="93" priority="291" stopIfTrue="1">
      <formula>$A34="decimal"</formula>
    </cfRule>
    <cfRule type="expression" dxfId="92" priority="293" stopIfTrue="1">
      <formula>$A34="integer"</formula>
    </cfRule>
    <cfRule type="expression" dxfId="91" priority="295" stopIfTrue="1">
      <formula>$A34="text"</formula>
    </cfRule>
    <cfRule type="expression" dxfId="90" priority="296" stopIfTrue="1">
      <formula>$A34="end repeat"</formula>
    </cfRule>
    <cfRule type="expression" dxfId="89" priority="298" stopIfTrue="1">
      <formula>$A34="begin repeat"</formula>
    </cfRule>
    <cfRule type="expression" dxfId="88" priority="299" stopIfTrue="1">
      <formula>$A34="end group"</formula>
    </cfRule>
    <cfRule type="expression" dxfId="87" priority="301" stopIfTrue="1">
      <formula>$A34="begin group"</formula>
    </cfRule>
  </conditionalFormatting>
  <conditionalFormatting sqref="B80">
    <cfRule type="duplicateValues" dxfId="86" priority="269"/>
  </conditionalFormatting>
  <conditionalFormatting sqref="B105">
    <cfRule type="duplicateValues" dxfId="85" priority="268"/>
  </conditionalFormatting>
  <conditionalFormatting sqref="B112">
    <cfRule type="duplicateValues" dxfId="84" priority="267"/>
  </conditionalFormatting>
  <conditionalFormatting sqref="B133">
    <cfRule type="duplicateValues" dxfId="83" priority="266"/>
  </conditionalFormatting>
  <conditionalFormatting sqref="B136">
    <cfRule type="duplicateValues" dxfId="82" priority="265"/>
  </conditionalFormatting>
  <conditionalFormatting sqref="B155">
    <cfRule type="duplicateValues" dxfId="81" priority="264"/>
  </conditionalFormatting>
  <conditionalFormatting sqref="B219">
    <cfRule type="duplicateValues" dxfId="80" priority="263"/>
  </conditionalFormatting>
  <conditionalFormatting sqref="B97">
    <cfRule type="duplicateValues" dxfId="79" priority="262"/>
  </conditionalFormatting>
  <conditionalFormatting sqref="B108">
    <cfRule type="duplicateValues" dxfId="78" priority="258"/>
  </conditionalFormatting>
  <conditionalFormatting sqref="B235">
    <cfRule type="duplicateValues" dxfId="77" priority="226"/>
  </conditionalFormatting>
  <conditionalFormatting sqref="B114:B115">
    <cfRule type="duplicateValues" dxfId="76" priority="502"/>
  </conditionalFormatting>
  <conditionalFormatting sqref="B213">
    <cfRule type="duplicateValues" dxfId="75" priority="225"/>
  </conditionalFormatting>
  <conditionalFormatting sqref="B77">
    <cfRule type="duplicateValues" dxfId="74" priority="622"/>
  </conditionalFormatting>
  <conditionalFormatting sqref="B78">
    <cfRule type="duplicateValues" dxfId="73" priority="76"/>
  </conditionalFormatting>
  <conditionalFormatting sqref="B79">
    <cfRule type="duplicateValues" dxfId="72" priority="77"/>
  </conditionalFormatting>
  <conditionalFormatting sqref="B93">
    <cfRule type="duplicateValues" dxfId="71" priority="73"/>
  </conditionalFormatting>
  <conditionalFormatting sqref="C39:C40">
    <cfRule type="duplicateValues" dxfId="70" priority="728"/>
  </conditionalFormatting>
  <conditionalFormatting sqref="C70">
    <cfRule type="duplicateValues" dxfId="69" priority="731"/>
  </conditionalFormatting>
  <conditionalFormatting sqref="C98:C100">
    <cfRule type="duplicateValues" dxfId="68" priority="735"/>
  </conditionalFormatting>
  <conditionalFormatting sqref="C159">
    <cfRule type="duplicateValues" dxfId="67" priority="736"/>
  </conditionalFormatting>
  <conditionalFormatting sqref="C171">
    <cfRule type="duplicateValues" dxfId="66" priority="737"/>
  </conditionalFormatting>
  <conditionalFormatting sqref="C172">
    <cfRule type="duplicateValues" dxfId="65" priority="738"/>
  </conditionalFormatting>
  <conditionalFormatting sqref="C174">
    <cfRule type="duplicateValues" dxfId="64" priority="739"/>
  </conditionalFormatting>
  <conditionalFormatting sqref="C176">
    <cfRule type="duplicateValues" dxfId="63" priority="740"/>
  </conditionalFormatting>
  <conditionalFormatting sqref="C196">
    <cfRule type="duplicateValues" dxfId="62" priority="741"/>
  </conditionalFormatting>
  <conditionalFormatting sqref="C56">
    <cfRule type="duplicateValues" dxfId="61" priority="743"/>
  </conditionalFormatting>
  <conditionalFormatting sqref="C109:C110">
    <cfRule type="duplicateValues" dxfId="60" priority="746"/>
  </conditionalFormatting>
  <conditionalFormatting sqref="C111">
    <cfRule type="duplicateValues" dxfId="59" priority="751"/>
  </conditionalFormatting>
  <conditionalFormatting sqref="C206">
    <cfRule type="duplicateValues" dxfId="58" priority="752"/>
  </conditionalFormatting>
  <conditionalFormatting sqref="C27">
    <cfRule type="duplicateValues" dxfId="57" priority="756"/>
  </conditionalFormatting>
  <conditionalFormatting sqref="C28">
    <cfRule type="duplicateValues" dxfId="56" priority="757"/>
  </conditionalFormatting>
  <conditionalFormatting sqref="C29:C30 C32:C33">
    <cfRule type="duplicateValues" dxfId="55" priority="758"/>
  </conditionalFormatting>
  <conditionalFormatting sqref="C34:C35">
    <cfRule type="duplicateValues" dxfId="54" priority="762"/>
  </conditionalFormatting>
  <conditionalFormatting sqref="C31">
    <cfRule type="duplicateValues" dxfId="53" priority="763"/>
  </conditionalFormatting>
  <conditionalFormatting sqref="C97">
    <cfRule type="duplicateValues" dxfId="52" priority="764"/>
  </conditionalFormatting>
  <conditionalFormatting sqref="C93">
    <cfRule type="duplicateValues" dxfId="51" priority="765"/>
  </conditionalFormatting>
  <conditionalFormatting sqref="C114">
    <cfRule type="duplicateValues" dxfId="50" priority="766"/>
  </conditionalFormatting>
  <conditionalFormatting sqref="C63">
    <cfRule type="duplicateValues" dxfId="49" priority="768"/>
  </conditionalFormatting>
  <conditionalFormatting sqref="C77">
    <cfRule type="duplicateValues" dxfId="48" priority="772"/>
  </conditionalFormatting>
  <conditionalFormatting sqref="C78">
    <cfRule type="duplicateValues" dxfId="47" priority="779"/>
  </conditionalFormatting>
  <conditionalFormatting sqref="B36:B37">
    <cfRule type="duplicateValues" dxfId="46" priority="72"/>
  </conditionalFormatting>
  <conditionalFormatting sqref="B60:B62">
    <cfRule type="duplicateValues" dxfId="45" priority="71"/>
  </conditionalFormatting>
  <conditionalFormatting sqref="C62">
    <cfRule type="duplicateValues" dxfId="44" priority="70"/>
  </conditionalFormatting>
  <conditionalFormatting sqref="C60">
    <cfRule type="duplicateValues" dxfId="43" priority="69"/>
  </conditionalFormatting>
  <conditionalFormatting sqref="C61">
    <cfRule type="duplicateValues" dxfId="42" priority="68"/>
  </conditionalFormatting>
  <conditionalFormatting sqref="B67:B69">
    <cfRule type="duplicateValues" dxfId="41" priority="67"/>
  </conditionalFormatting>
  <conditionalFormatting sqref="C69">
    <cfRule type="duplicateValues" dxfId="40" priority="66"/>
  </conditionalFormatting>
  <conditionalFormatting sqref="C67">
    <cfRule type="duplicateValues" dxfId="39" priority="65"/>
  </conditionalFormatting>
  <conditionalFormatting sqref="C68">
    <cfRule type="duplicateValues" dxfId="38" priority="64"/>
  </conditionalFormatting>
  <conditionalFormatting sqref="B74:B76">
    <cfRule type="duplicateValues" dxfId="37" priority="63"/>
  </conditionalFormatting>
  <conditionalFormatting sqref="C74:C76">
    <cfRule type="duplicateValues" dxfId="36" priority="62"/>
  </conditionalFormatting>
  <conditionalFormatting sqref="B38">
    <cfRule type="duplicateValues" dxfId="35" priority="61"/>
  </conditionalFormatting>
  <conditionalFormatting sqref="B123">
    <cfRule type="duplicateValues" dxfId="34" priority="60"/>
  </conditionalFormatting>
  <conditionalFormatting sqref="B165">
    <cfRule type="duplicateValues" dxfId="33" priority="59"/>
  </conditionalFormatting>
  <conditionalFormatting sqref="C165">
    <cfRule type="duplicateValues" dxfId="32" priority="58"/>
  </conditionalFormatting>
  <conditionalFormatting sqref="B177">
    <cfRule type="duplicateValues" dxfId="31" priority="57"/>
  </conditionalFormatting>
  <conditionalFormatting sqref="B15">
    <cfRule type="duplicateValues" dxfId="30" priority="55"/>
    <cfRule type="duplicateValues" dxfId="29" priority="56"/>
  </conditionalFormatting>
  <conditionalFormatting sqref="B197:B205">
    <cfRule type="duplicateValues" dxfId="28" priority="811"/>
  </conditionalFormatting>
  <conditionalFormatting sqref="C197:C205">
    <cfRule type="duplicateValues" dxfId="27" priority="812"/>
  </conditionalFormatting>
  <conditionalFormatting sqref="B52">
    <cfRule type="duplicateValues" dxfId="26" priority="53"/>
  </conditionalFormatting>
  <conditionalFormatting sqref="C52">
    <cfRule type="duplicateValues" dxfId="25" priority="54"/>
  </conditionalFormatting>
  <conditionalFormatting sqref="C49">
    <cfRule type="duplicateValues" dxfId="24" priority="50"/>
    <cfRule type="duplicateValues" dxfId="23" priority="49"/>
  </conditionalFormatting>
  <conditionalFormatting sqref="C50">
    <cfRule type="duplicateValues" dxfId="22" priority="48"/>
    <cfRule type="duplicateValues" dxfId="21" priority="47"/>
  </conditionalFormatting>
  <conditionalFormatting sqref="C51">
    <cfRule type="duplicateValues" dxfId="20" priority="46"/>
    <cfRule type="duplicateValues" dxfId="19" priority="45"/>
  </conditionalFormatting>
  <conditionalFormatting sqref="C45">
    <cfRule type="duplicateValues" dxfId="18" priority="42"/>
    <cfRule type="duplicateValues" dxfId="17" priority="41"/>
  </conditionalFormatting>
  <conditionalFormatting sqref="C53">
    <cfRule type="duplicateValues" dxfId="16" priority="33"/>
    <cfRule type="duplicateValues" dxfId="15" priority="32"/>
  </conditionalFormatting>
  <conditionalFormatting sqref="C47">
    <cfRule type="duplicateValues" dxfId="14" priority="846"/>
  </conditionalFormatting>
  <conditionalFormatting sqref="C54">
    <cfRule type="duplicateValues" dxfId="13" priority="28"/>
  </conditionalFormatting>
  <conditionalFormatting sqref="B216:B218">
    <cfRule type="duplicateValues" dxfId="12" priority="22"/>
  </conditionalFormatting>
  <conditionalFormatting sqref="B218">
    <cfRule type="duplicateValues" dxfId="11" priority="23"/>
  </conditionalFormatting>
  <conditionalFormatting sqref="C218">
    <cfRule type="duplicateValues" dxfId="10" priority="24"/>
  </conditionalFormatting>
  <conditionalFormatting sqref="C215">
    <cfRule type="duplicateValues" dxfId="9" priority="21"/>
  </conditionalFormatting>
  <conditionalFormatting sqref="C46">
    <cfRule type="duplicateValues" dxfId="8" priority="18"/>
  </conditionalFormatting>
  <conditionalFormatting sqref="B96">
    <cfRule type="duplicateValues" dxfId="7" priority="16"/>
  </conditionalFormatting>
  <conditionalFormatting sqref="B116:B118">
    <cfRule type="duplicateValues" dxfId="6" priority="15"/>
    <cfRule type="duplicateValues" dxfId="5" priority="14"/>
  </conditionalFormatting>
  <conditionalFormatting sqref="B140">
    <cfRule type="duplicateValues" dxfId="4" priority="13"/>
    <cfRule type="duplicateValues" dxfId="3" priority="12"/>
  </conditionalFormatting>
  <conditionalFormatting sqref="B50:B51">
    <cfRule type="duplicateValues" dxfId="2" priority="11"/>
  </conditionalFormatting>
  <conditionalFormatting sqref="B43:B49">
    <cfRule type="duplicateValues" dxfId="1" priority="9"/>
  </conditionalFormatting>
  <conditionalFormatting sqref="B53:B54">
    <cfRule type="duplicateValues" dxfId="0" priority="877"/>
  </conditionalFormatting>
  <pageMargins left="0.7" right="0.7" top="0.75" bottom="0.75" header="0.3" footer="0.3"/>
  <pageSetup paperSize="9"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6F9578916373A45A8697FCA842902BB" ma:contentTypeVersion="14" ma:contentTypeDescription="Creare un nuovo documento." ma:contentTypeScope="" ma:versionID="5b812739eac3dcb9813b72934a2f52ee">
  <xsd:schema xmlns:xsd="http://www.w3.org/2001/XMLSchema" xmlns:xs="http://www.w3.org/2001/XMLSchema" xmlns:p="http://schemas.microsoft.com/office/2006/metadata/properties" xmlns:ns3="c30e997d-ea3c-479a-ba24-10dadd457916" xmlns:ns4="fff2cd41-eef8-47aa-8411-b774bbe3aade" targetNamespace="http://schemas.microsoft.com/office/2006/metadata/properties" ma:root="true" ma:fieldsID="f815753a7cc285db5585435bd700ce01" ns3:_="" ns4:_="">
    <xsd:import namespace="c30e997d-ea3c-479a-ba24-10dadd457916"/>
    <xsd:import namespace="fff2cd41-eef8-47aa-8411-b774bbe3aad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0e997d-ea3c-479a-ba24-10dadd4579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f2cd41-eef8-47aa-8411-b774bbe3aad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SharingHintHash" ma:index="18"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c30e997d-ea3c-479a-ba24-10dadd457916" xsi:nil="true"/>
  </documentManagement>
</p:properties>
</file>

<file path=customXml/itemProps1.xml><?xml version="1.0" encoding="utf-8"?>
<ds:datastoreItem xmlns:ds="http://schemas.openxmlformats.org/officeDocument/2006/customXml" ds:itemID="{EDBA0F6C-4562-46B1-9BC5-11D3F87D2E76}">
  <ds:schemaRefs>
    <ds:schemaRef ds:uri="http://schemas.microsoft.com/sharepoint/v3/contenttype/forms"/>
  </ds:schemaRefs>
</ds:datastoreItem>
</file>

<file path=customXml/itemProps2.xml><?xml version="1.0" encoding="utf-8"?>
<ds:datastoreItem xmlns:ds="http://schemas.openxmlformats.org/officeDocument/2006/customXml" ds:itemID="{2D1C9CEE-3212-4A50-9100-EDD5C03A6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0e997d-ea3c-479a-ba24-10dadd457916"/>
    <ds:schemaRef ds:uri="fff2cd41-eef8-47aa-8411-b774bbe3aa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8A7768-BF46-45B4-AFAA-9E48149998CA}">
  <ds:schemaRefs>
    <ds:schemaRef ds:uri="http://purl.org/dc/elements/1.1/"/>
    <ds:schemaRef ds:uri="http://schemas.microsoft.com/office/2006/metadata/properties"/>
    <ds:schemaRef ds:uri="http://purl.org/dc/terms/"/>
    <ds:schemaRef ds:uri="http://schemas.openxmlformats.org/package/2006/metadata/core-properties"/>
    <ds:schemaRef ds:uri="fff2cd41-eef8-47aa-8411-b774bbe3aade"/>
    <ds:schemaRef ds:uri="http://schemas.microsoft.com/office/2006/documentManagement/types"/>
    <ds:schemaRef ds:uri="http://schemas.microsoft.com/office/infopath/2007/PartnerControls"/>
    <ds:schemaRef ds:uri="c30e997d-ea3c-479a-ba24-10dadd45791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Lawi Analo</dc:creator>
  <cp:lastModifiedBy>Gultan, Ece (OER)</cp:lastModifiedBy>
  <dcterms:created xsi:type="dcterms:W3CDTF">2020-12-10T15:46:11Z</dcterms:created>
  <dcterms:modified xsi:type="dcterms:W3CDTF">2023-05-03T10:03:19Z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0x01010026F9578916373A45A8697FCA842902BB</vt:lpwstr>
  </property>
</Properties>
</file>