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https://worldbankgroup-my.sharepoint.com/personal/rgansey_worldbank_org1/Documents/Documents/Sudan/WelfareSurvey/Voluntas/Round1/Publication/"/>
    </mc:Choice>
  </mc:AlternateContent>
  <xr:revisionPtr revIDLastSave="65" documentId="13_ncr:1_{151F98FF-A9A8-49F0-BCB8-F68EB363C4A4}" xr6:coauthVersionLast="47" xr6:coauthVersionMax="47" xr10:uidLastSave="{93F26871-B7D0-4026-A37F-F68A9EF1FE4B}"/>
  <bookViews>
    <workbookView xWindow="-98" yWindow="-98" windowWidth="19396" windowHeight="11475" tabRatio="780" activeTab="4" xr2:uid="{BB06D3DE-2B41-4611-BAC9-29592EF0899B}"/>
  </bookViews>
  <sheets>
    <sheet name="Intro" sheetId="2" r:id="rId1"/>
    <sheet name="Demographic characteristics" sheetId="14" r:id="rId2"/>
    <sheet name="Displacement" sheetId="19" r:id="rId3"/>
    <sheet name="Assets" sheetId="23" r:id="rId4"/>
    <sheet name="Food Security" sheetId="29" r:id="rId5"/>
    <sheet name="MentalHealth" sheetId="13" r:id="rId6"/>
    <sheet name="Trust" sheetId="28" r:id="rId7"/>
    <sheet name="CopingStrategies" sheetId="21" r:id="rId8"/>
    <sheet name="Questionnaire breakdown" sheetId="20" r:id="rId9"/>
    <sheet name="Sheet2" sheetId="22" state="hidden"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9" i="14" l="1"/>
  <c r="A1" i="13"/>
  <c r="I93" i="13"/>
  <c r="B6" i="29"/>
  <c r="B12" i="29" s="1"/>
  <c r="C3" i="29"/>
  <c r="B15" i="29" l="1"/>
  <c r="B20" i="29" s="1"/>
  <c r="B25" i="29" s="1"/>
  <c r="A16" i="29"/>
  <c r="H13" i="29" l="1"/>
  <c r="B36" i="29"/>
  <c r="B37" i="29" l="1"/>
  <c r="B39" i="29" s="1"/>
  <c r="B41" i="29" s="1"/>
  <c r="B43" i="29" s="1"/>
  <c r="B45" i="29" s="1"/>
  <c r="B47" i="29" s="1"/>
  <c r="B49" i="29" s="1"/>
  <c r="B51" i="29" s="1"/>
  <c r="G1" i="29"/>
  <c r="C6" i="20" s="1"/>
  <c r="C5" i="20" l="1"/>
  <c r="C7" i="20"/>
  <c r="C9" i="20"/>
  <c r="B77" i="21"/>
  <c r="G1" i="28"/>
  <c r="G1" i="23"/>
  <c r="R3" i="23"/>
  <c r="B9" i="28"/>
  <c r="B16" i="28" s="1"/>
  <c r="B20" i="28" s="1"/>
  <c r="B25" i="28" s="1"/>
  <c r="B31" i="28" s="1"/>
  <c r="B35" i="28" s="1"/>
  <c r="B41" i="28" s="1"/>
  <c r="B47" i="28" s="1"/>
  <c r="B53" i="28" s="1"/>
  <c r="A11" i="23" l="1"/>
  <c r="A10" i="23"/>
  <c r="B7" i="21" l="1"/>
  <c r="A12" i="23" l="1"/>
  <c r="A13" i="23" s="1"/>
  <c r="A14" i="23" s="1"/>
  <c r="A15" i="23" s="1"/>
  <c r="A16" i="23" s="1"/>
  <c r="A17" i="23" s="1"/>
  <c r="A18" i="23" s="1"/>
  <c r="D1" i="21" l="1"/>
  <c r="F1" i="19"/>
  <c r="E1" i="19"/>
  <c r="D1" i="19"/>
  <c r="B14" i="19"/>
  <c r="J31" i="14"/>
  <c r="J32" i="14" s="1"/>
  <c r="J33" i="14" s="1"/>
  <c r="J34" i="14" s="1"/>
  <c r="J35" i="14" s="1"/>
  <c r="J36" i="14" s="1"/>
  <c r="J37" i="14" s="1"/>
  <c r="J38" i="14" s="1"/>
  <c r="E31" i="14"/>
  <c r="E32" i="14" s="1"/>
  <c r="E33" i="14" s="1"/>
  <c r="E34" i="14" s="1"/>
  <c r="E35" i="14" s="1"/>
  <c r="E36" i="14" s="1"/>
  <c r="E37" i="14" s="1"/>
  <c r="E38" i="14" s="1"/>
  <c r="B12" i="14" l="1"/>
  <c r="B21" i="14" s="1"/>
  <c r="A54" i="19"/>
  <c r="A51" i="19"/>
  <c r="A47" i="19"/>
  <c r="A44" i="19"/>
  <c r="A40" i="19"/>
  <c r="B19" i="19"/>
  <c r="A19" i="19"/>
  <c r="B26" i="14" l="1"/>
  <c r="B28" i="14" s="1"/>
  <c r="B30" i="19"/>
  <c r="I15" i="19"/>
  <c r="B25" i="21"/>
  <c r="A25" i="21"/>
  <c r="I14" i="21" l="1"/>
  <c r="B30" i="14"/>
  <c r="B40" i="14" s="1"/>
  <c r="B40" i="19"/>
  <c r="B43" i="19" s="1"/>
  <c r="I14" i="19"/>
  <c r="B30" i="21"/>
  <c r="B33" i="21" s="1"/>
  <c r="B36" i="21" s="1"/>
  <c r="B39" i="21" s="1"/>
  <c r="B42" i="21" s="1"/>
  <c r="B45" i="21" s="1"/>
  <c r="B48" i="21" s="1"/>
  <c r="B52" i="21" s="1"/>
  <c r="B56" i="21" s="1"/>
  <c r="B62" i="21" s="1"/>
  <c r="B66" i="21" s="1"/>
  <c r="B71" i="21" s="1"/>
  <c r="G1" i="21" l="1"/>
  <c r="L42" i="14"/>
  <c r="B42" i="14"/>
  <c r="B46" i="19"/>
  <c r="B43" i="14" l="1"/>
  <c r="B51" i="14" s="1"/>
  <c r="I44" i="19"/>
  <c r="B51" i="19"/>
  <c r="B53" i="19" s="1"/>
  <c r="B14" i="13" l="1"/>
  <c r="B19" i="13" s="1"/>
  <c r="B24" i="13" s="1"/>
  <c r="B29" i="13" s="1"/>
  <c r="B34" i="13" s="1"/>
  <c r="B39" i="13" s="1"/>
  <c r="B44" i="13" s="1"/>
  <c r="B49" i="13" s="1"/>
  <c r="G1" i="14"/>
  <c r="C3" i="20" s="1"/>
  <c r="B62" i="19"/>
  <c r="B65" i="19"/>
  <c r="B56" i="13" l="1"/>
  <c r="B61" i="13" s="1"/>
  <c r="B66" i="13" s="1"/>
  <c r="B71" i="13" s="1"/>
  <c r="B76" i="13" s="1"/>
  <c r="B81" i="13" s="1"/>
  <c r="B86" i="13" s="1"/>
  <c r="B92" i="13" s="1"/>
  <c r="B95" i="13"/>
  <c r="B99" i="13" s="1"/>
  <c r="B73" i="19"/>
  <c r="I16" i="19"/>
  <c r="B104" i="13" l="1"/>
  <c r="B76" i="19"/>
  <c r="B82" i="19" s="1"/>
  <c r="I74" i="19" l="1"/>
  <c r="G1" i="19"/>
  <c r="C4" i="20" s="1"/>
  <c r="B109" i="13"/>
  <c r="B115" i="13" s="1"/>
  <c r="G1" i="13" s="1"/>
  <c r="C8" i="20" s="1"/>
  <c r="C11" i="20" s="1"/>
</calcChain>
</file>

<file path=xl/sharedStrings.xml><?xml version="1.0" encoding="utf-8"?>
<sst xmlns="http://schemas.openxmlformats.org/spreadsheetml/2006/main" count="1119" uniqueCount="674">
  <si>
    <t>0. Introduction</t>
  </si>
  <si>
    <t>Needs revision</t>
  </si>
  <si>
    <t>Q no</t>
  </si>
  <si>
    <t>Question</t>
  </si>
  <si>
    <t>Options</t>
  </si>
  <si>
    <t>Code</t>
  </si>
  <si>
    <t>Question (Arabic)</t>
  </si>
  <si>
    <t>Options (Arabic)</t>
  </si>
  <si>
    <t>Code (Arabic)</t>
  </si>
  <si>
    <t>Skip</t>
  </si>
  <si>
    <t>Constraint</t>
  </si>
  <si>
    <t>Hello, my name is [name enumerator/operator].  I am calling on behalf of the World Bank. The World Bank is conducting nationwide phone surveys in Sudan to learn about the impact of the current crisis on well-being of the population. If you agree to participate in this survey, we will ask you some questions about your household and food security, as well as your work and income opportunities. Your participation in this survey is voluntary. Each survey will take maximum 15-20 minutes of your time. All your answers will remain confidential. 
We would like to speak with the main  income earner in the household, or the spouse of the main income earner. If this is not you and they are available to speak with me, can you pass the phone to them or give me their phone number?</t>
  </si>
  <si>
    <t>مرحبًا ، اسمي [اسم الباحث/عامل المُشَغِّل]. أنا أتصل بك نيابة عن البنك الدولي. يجري البنك الدولي مسح عن طريق الهاتف يشمل معظم انحاء السودان للتعرف على وضع الأمن الغذائي للاسر السودانية و سبل العيش. ونتمنى منك مشاركتنا هذا المسح الهام والذي لن يستغرق الكثير من الوقت حوالي 15-20 دقيقة تقريبا كحد اقصى.  سنطرح عليك بعض الاسئلة العامة عن وضع الاسرة والأمن الغذائي بالإضافة الى بعض الاسئله عن عمل رب الأسرة و مصادر الدخل المتوفرة. مشاركتك في هذا المسح اختياريه، وستبقة جميع اجاباتك سرية للغاية . نود ان نتحدث مع المعيل الرئيسي للأسره او زوج\ زوجة المعيل الرئيسي. (في حال لم يكن المعيل الرئيسي) هل من الممكن ان اتحدث مع المعيل الرئيسي أو اعطائي رقم هاتفة للتواصل معه.</t>
  </si>
  <si>
    <t>1. Demographic characteristics</t>
  </si>
  <si>
    <t>What is your year of birth?</t>
  </si>
  <si>
    <t>Year</t>
  </si>
  <si>
    <t>ما هي سنة ميلادك؟</t>
  </si>
  <si>
    <t>السنة</t>
  </si>
  <si>
    <t>If after 2005 (less than 18 years, end survey)</t>
  </si>
  <si>
    <t>Yes</t>
  </si>
  <si>
    <t>هل يوجد شخص بالغ آخر في المنزل يمكنني التحدث إليه؟</t>
  </si>
  <si>
    <t>نعم</t>
  </si>
  <si>
    <t>No</t>
  </si>
  <si>
    <t>لا</t>
  </si>
  <si>
    <t>إذا كانت بعد 2005 (أقل من 18 عامًا ، يتم انهاء المسح)</t>
  </si>
  <si>
    <t>Gender
RECORD WITHOUT ASKING</t>
  </si>
  <si>
    <t>Male</t>
  </si>
  <si>
    <t>الجنس
سجل دون أن تسأل</t>
  </si>
  <si>
    <t>ذكر</t>
  </si>
  <si>
    <t>Female</t>
  </si>
  <si>
    <t>أنثى</t>
  </si>
  <si>
    <t>What is your country of citizenship?</t>
  </si>
  <si>
    <t>Sudan</t>
  </si>
  <si>
    <t>South Sudan</t>
  </si>
  <si>
    <t>Somalia</t>
  </si>
  <si>
    <t>Eritrea</t>
  </si>
  <si>
    <t>Yemen</t>
  </si>
  <si>
    <t>Kenya</t>
  </si>
  <si>
    <t>Ethiopia</t>
  </si>
  <si>
    <t>Urban</t>
  </si>
  <si>
    <t>هل تصف المنطقة التي تعيش فيها بأنها مدينة بها أكثر من 2500 شخص ، أم أنها منطقة ريفية بها أقل من 2500 شخص؟</t>
  </si>
  <si>
    <t>حضرية</t>
  </si>
  <si>
    <t>Semi urban</t>
  </si>
  <si>
    <t>شبة حضريه</t>
  </si>
  <si>
    <t>Rural</t>
  </si>
  <si>
    <t>ريفية</t>
  </si>
  <si>
    <t>مناطق نائية</t>
  </si>
  <si>
    <t>Not sure</t>
  </si>
  <si>
    <t>What is your highest level of completed education?</t>
  </si>
  <si>
    <t>No school, cannot read or write</t>
  </si>
  <si>
    <t>ما هو أعلى مستوى تحصيل علمي لك؟</t>
  </si>
  <si>
    <t>لم أذهب الى المدرسة، لا أستطيع القراءة أو الكتابة</t>
  </si>
  <si>
    <t>No school, can read and write</t>
  </si>
  <si>
    <t>لم أذهب الى المدرسة، يمكنني القراءة والكتابة</t>
  </si>
  <si>
    <t>Completed part of first level (part of elementary school)</t>
  </si>
  <si>
    <t>أكملت جزءا من المستوى الأول (جزءا من المدرسة الابتدائية)</t>
  </si>
  <si>
    <t>Completed elementary</t>
  </si>
  <si>
    <t>أكملت المرحلة الابتدائية 1-6</t>
  </si>
  <si>
    <t>Pre-high school diploma</t>
  </si>
  <si>
    <t>المرحلة الاعدادية 7-9</t>
  </si>
  <si>
    <t>General high school and equivalent</t>
  </si>
  <si>
    <t>الثانوية العامة وما يعادلها 10-12</t>
  </si>
  <si>
    <t>Post high school diploma</t>
  </si>
  <si>
    <t>دبلوم ما بعد المدرسة الثانوية</t>
  </si>
  <si>
    <t>Bachelor degree/license/or higher</t>
  </si>
  <si>
    <t>درجة البكالوريوس/شهادة/أو أعلى</t>
  </si>
  <si>
    <t>Other</t>
  </si>
  <si>
    <t>غير ذلك</t>
  </si>
  <si>
    <t>How many members have been living in the household for at least the past 3 months?
A household is defined by all the people who sleep under the same roof and share meals/expenses together for at least 15 days a month.</t>
  </si>
  <si>
    <t>Household members</t>
  </si>
  <si>
    <t>كم عدد أفراد الأسرة الذين يعيشون في الأسرة منذ 3 أشهر على الأقل؟
تعرف الأسرة بجميع الأفراد الذين ينامون تحت سقف واحد ويتشاركون الوجبات / النفقات معًا لمدة 15 يوما على الأقل في الشهر.</t>
  </si>
  <si>
    <t>أفراد أسرة</t>
  </si>
  <si>
    <t>Of your household members, how many are children less than 15 years old?</t>
  </si>
  <si>
    <t>من بين أفراد أسرتك ، كم عدد الأطفال الذين تقل أعمارهم عن 15 عامًا؟</t>
  </si>
  <si>
    <t>What is your relationship to the head of household</t>
  </si>
  <si>
    <t>I am the head (or joint head) of the household</t>
  </si>
  <si>
    <t>ما هي علاقتك برب الأسرة؟</t>
  </si>
  <si>
    <t>أنا رب الأسرة (أو رب الأسرة المشترك)</t>
  </si>
  <si>
    <t>Spouse of household head</t>
  </si>
  <si>
    <t>زوج \ زوجة رب الأسرة</t>
  </si>
  <si>
    <t>Son or daughter of household head</t>
  </si>
  <si>
    <t>ابن أو ابنة رب الأسرة</t>
  </si>
  <si>
    <t>Son or daughter in law of household head</t>
  </si>
  <si>
    <t>زوج ابنة أو زوجة ابن رب الأسرة</t>
  </si>
  <si>
    <t>Parent of household head</t>
  </si>
  <si>
    <t>والد رب الأسرة</t>
  </si>
  <si>
    <t>Brother or sister of household head</t>
  </si>
  <si>
    <t>أخ أو أخت رب الأسرة</t>
  </si>
  <si>
    <t>Other relative of household head</t>
  </si>
  <si>
    <t>قريب آخر لرب الأسرة</t>
  </si>
  <si>
    <t>Not directly related to household head, specify</t>
  </si>
  <si>
    <t>لا تربطني علاقة مباشرة برب الأسرة، اذكر</t>
  </si>
  <si>
    <t>What is your relationship to the main breadwinner of household?</t>
  </si>
  <si>
    <t>I am the breadwinner (or joint head) of the household</t>
  </si>
  <si>
    <t>ما هي علاقتك بالمعيل الرئيسي أو رب الأسرة؟</t>
  </si>
  <si>
    <t>أنا معيل \رب الأسرة (أو رب الأسرة المشترك)</t>
  </si>
  <si>
    <t>Spouse of household breadwinner</t>
  </si>
  <si>
    <t>زوج \ زوجة معيل أو رب الأسرة</t>
  </si>
  <si>
    <t>Son or daughter of household breadwinner</t>
  </si>
  <si>
    <t>ابن أو ابنة  معيل او رب الأسرة</t>
  </si>
  <si>
    <t>Son or daughter in law of breadwinner</t>
  </si>
  <si>
    <t>زوج ابنة أو زوجة ابن معيل أو رب الأسرة</t>
  </si>
  <si>
    <t>Parent of breadwinner</t>
  </si>
  <si>
    <t>والد  معيل \رب الأسرة</t>
  </si>
  <si>
    <t>Brother or sister of breadwinner</t>
  </si>
  <si>
    <t>أخ أو أخت  معيل \رب الأسرة</t>
  </si>
  <si>
    <t>Other relative of breadwinner</t>
  </si>
  <si>
    <t>Not directly related to breadwinner, specify</t>
  </si>
  <si>
    <t xml:space="preserve">لا تربطني علاقة مباشرة برب الأسرة، اذكر </t>
  </si>
  <si>
    <t>Relevance</t>
  </si>
  <si>
    <t>اخرى</t>
  </si>
  <si>
    <t>Don't know</t>
  </si>
  <si>
    <t>Other (specify)</t>
  </si>
  <si>
    <t>أخرى (حدد)</t>
  </si>
  <si>
    <t>Wages</t>
  </si>
  <si>
    <t>Profit from non-household based enterprise</t>
  </si>
  <si>
    <t>الربح من المشاريع غير المنزلية</t>
  </si>
  <si>
    <t>Sale of food crops</t>
  </si>
  <si>
    <t>بيع المحاصيل الغذائية</t>
  </si>
  <si>
    <t>Sale of livestock/animal products</t>
  </si>
  <si>
    <t>Sale of other goods or profit from other household based enterprise (Qat, handicrafts, meals, vegetables, internet services)</t>
  </si>
  <si>
    <t>International remittances</t>
  </si>
  <si>
    <t>National remittances</t>
  </si>
  <si>
    <t>Renting of land, buildings or machinery</t>
  </si>
  <si>
    <t>تأجير الأراضي أو المباني أو الآلات</t>
  </si>
  <si>
    <t>Support from family or friends</t>
  </si>
  <si>
    <t>دعم من العائلة أو الأصدقاء</t>
  </si>
  <si>
    <t>Pensions</t>
  </si>
  <si>
    <t>Other social benefits</t>
  </si>
  <si>
    <t>الفوائد الاجتماعية الأخرى</t>
  </si>
  <si>
    <t>Begging</t>
  </si>
  <si>
    <t>التسول</t>
  </si>
  <si>
    <t>Regular government salary</t>
  </si>
  <si>
    <t>راتب حكومي منتظم</t>
  </si>
  <si>
    <t>Irregular government salary</t>
  </si>
  <si>
    <t>راتب حكومي غير منتظم</t>
  </si>
  <si>
    <t>Not at all</t>
  </si>
  <si>
    <t>Yes, absolutely</t>
  </si>
  <si>
    <t>نعم بالتاكيد</t>
  </si>
  <si>
    <t>Yes, somewhat</t>
  </si>
  <si>
    <t>نعم إلى حد ما</t>
  </si>
  <si>
    <t>No, not realy</t>
  </si>
  <si>
    <t>لا ليس بالفعل</t>
  </si>
  <si>
    <t>كلا على الاطلاق</t>
  </si>
  <si>
    <t>Don’t know</t>
  </si>
  <si>
    <t>Number</t>
  </si>
  <si>
    <t>Questions</t>
  </si>
  <si>
    <t>Questions (Arabic)</t>
  </si>
  <si>
    <t>In a displacement camp</t>
  </si>
  <si>
    <t>في مخيم للنازحين</t>
  </si>
  <si>
    <t>"هل بقيت أسرتك أو أنها تقيم حاليًا ...؟
إذا بقيت الأسرة في أماكن متعددة، فمن الممكن الحصول على أكثر من رد"</t>
  </si>
  <si>
    <t>With close family</t>
  </si>
  <si>
    <t>مع العائلة</t>
  </si>
  <si>
    <t>With far relatives</t>
  </si>
  <si>
    <t>مع أقارب بعيدين</t>
  </si>
  <si>
    <t>With friends</t>
  </si>
  <si>
    <t>مع الأصدقاء</t>
  </si>
  <si>
    <t>In a rented a place</t>
  </si>
  <si>
    <t>استأجرت مكانًا</t>
  </si>
  <si>
    <t xml:space="preserve">Has your household EVER moved from your house since the start of the conflict (since 2023)?
</t>
  </si>
  <si>
    <t>Yes, we have moved at least once</t>
  </si>
  <si>
    <t>نعم ، انتقل جميع أفراد الأسرة في وقت ما</t>
  </si>
  <si>
    <t>هل انتقلت  أسرتك من منزلك منذ بداية الصراع (منذ 2023)؟
 ملاحظة للباحث ، يرجى التأكد من تحديد "لا" إذا قال المستجيب "ليس كل افراد الاسرة ولكن البعض"</t>
  </si>
  <si>
    <t>Not all of us, but some have moved</t>
  </si>
  <si>
    <t>No, we have been living here before the conflict</t>
  </si>
  <si>
    <t>لا، نحن هنا منذ ما قبل الصراع</t>
  </si>
  <si>
    <t>Refuse to answer</t>
  </si>
  <si>
    <t>رفض الإجابة</t>
  </si>
  <si>
    <t>For Studying</t>
  </si>
  <si>
    <t>للدراسة</t>
  </si>
  <si>
    <t>ما هو سبب اضطرار بعض أفراد أسرتك إلى الانتقال؟ اختر كل ما ينطبق</t>
  </si>
  <si>
    <t>For Work</t>
  </si>
  <si>
    <t>للعمل</t>
  </si>
  <si>
    <t>For Marriage</t>
  </si>
  <si>
    <t>للزواج</t>
  </si>
  <si>
    <t>Separation of the household</t>
  </si>
  <si>
    <t>انفصال الأسرة</t>
  </si>
  <si>
    <t>مخاوف أمنية</t>
  </si>
  <si>
    <t>Floods</t>
  </si>
  <si>
    <t>فيضانات</t>
  </si>
  <si>
    <t>Other natural disasters</t>
  </si>
  <si>
    <t>الكوارث الطبيعية الأخرى</t>
  </si>
  <si>
    <t>Lack of food</t>
  </si>
  <si>
    <t>نقص في الطعام</t>
  </si>
  <si>
    <t>Lack of water</t>
  </si>
  <si>
    <t>نقص في المياه</t>
  </si>
  <si>
    <t>Other (Specify)</t>
  </si>
  <si>
    <t>أخرى (يرجى التحديد)</t>
  </si>
  <si>
    <t>ما هو سبب اضطرار أسرتك إلى الانتقال؟ اختر كل ما ينطبق</t>
  </si>
  <si>
    <t>Because of conflict (bombardment, fighting, destruction of the house…)</t>
  </si>
  <si>
    <t>بسبب الحروب (قصف، قتال، تدمير المنازل)</t>
  </si>
  <si>
    <t>متى انتقلت أسرتك؟</t>
  </si>
  <si>
    <t>&gt;=2014 &amp; &lt;=2023</t>
  </si>
  <si>
    <t>هل عادت أسرتك  إلى منزلك الأصلي منذ الانتقال؟</t>
  </si>
  <si>
    <t>Where were you living before your household's recent move?</t>
  </si>
  <si>
    <t>State</t>
  </si>
  <si>
    <t>عندما انتقلت أسرتك، أين كنت تعيش؟</t>
  </si>
  <si>
    <t>District</t>
  </si>
  <si>
    <t>المنطقة</t>
  </si>
  <si>
    <t>لا أعرف</t>
  </si>
  <si>
    <t>Refused to answer</t>
  </si>
  <si>
    <t>أرفض الإجابة</t>
  </si>
  <si>
    <t>العدد</t>
  </si>
  <si>
    <t>كم عدد المناطق المختلفة التي عاشت فيها أسرتك منذ عام ؟ هذا لأكثر من ثلاثة أشهر في كل مرة.</t>
  </si>
  <si>
    <t>&gt;=1</t>
  </si>
  <si>
    <t>Why did your household choose the most recent/current place of displacement?</t>
  </si>
  <si>
    <t>I did not have a choice</t>
  </si>
  <si>
    <t>لم يكن لدي خيار</t>
  </si>
  <si>
    <t>I had friends and family here/there</t>
  </si>
  <si>
    <t>كان لدي أصدقاء وعائلة هنا / هناك</t>
  </si>
  <si>
    <t>There are better livelihood opportunities</t>
  </si>
  <si>
    <t>هناك فرص أفضل لكسب العيش</t>
  </si>
  <si>
    <t>It is our hometown</t>
  </si>
  <si>
    <t>إنها مسقط رأسنا</t>
  </si>
  <si>
    <t>It was the closest safe place</t>
  </si>
  <si>
    <t>كان أقرب مكان آمن</t>
  </si>
  <si>
    <t>Better education for children</t>
  </si>
  <si>
    <t>تعليم أفضل للأطفال</t>
  </si>
  <si>
    <t>NGO or other organization chose this place</t>
  </si>
  <si>
    <t>اختارت منظمة غير حكومية أو منظمة أخرى هذا المكان</t>
  </si>
  <si>
    <t>Are you registered with UNHCR?</t>
  </si>
  <si>
    <t>Why have you not registered with UNHCR?</t>
  </si>
  <si>
    <t>Unaware of the process</t>
  </si>
  <si>
    <t>Cost, distance or difficulty of reaching the registration center</t>
  </si>
  <si>
    <t>Do not trust that data will be kept confidential</t>
  </si>
  <si>
    <t>See no benefit in registration</t>
  </si>
  <si>
    <t>Waiting for registration</t>
  </si>
  <si>
    <t>Not eligible</t>
  </si>
  <si>
    <t>Did your household host anyone that had to move because of the conflict?</t>
  </si>
  <si>
    <t>هل استضافت أسرتك أي شخص اضطر إلى الانتقال بسبب الصراع؟</t>
  </si>
  <si>
    <t>If yes, how did you know these people?</t>
  </si>
  <si>
    <t>Close family</t>
  </si>
  <si>
    <t>المقربين من الاسرة</t>
  </si>
  <si>
    <t>إذا كانت الإجابة بنعم، كيف عرفت هؤلاء الأشخاص؟</t>
  </si>
  <si>
    <t>Far relatives</t>
  </si>
  <si>
    <t>أقارب بعيدون</t>
  </si>
  <si>
    <t>Friends</t>
  </si>
  <si>
    <t>أصدقاء</t>
  </si>
  <si>
    <t>Through friends or family</t>
  </si>
  <si>
    <t>من خلال الأصدقاء أو العائلة</t>
  </si>
  <si>
    <t>Did not know them</t>
  </si>
  <si>
    <t>لا يعرفهم</t>
  </si>
  <si>
    <t>Would you or anyone from your household like to migrate from your current location?</t>
  </si>
  <si>
    <t>Yes, all household members</t>
  </si>
  <si>
    <t>نعم، كل أفراد الأسرة</t>
  </si>
  <si>
    <t>هل ترغب أنت أو أي شخص من أسرتك في الهجرة من موقعك الحالي؟</t>
  </si>
  <si>
    <t>Yes, some household memebrs</t>
  </si>
  <si>
    <t>نعم، بعض أفراد الأسرة</t>
  </si>
  <si>
    <t>1</t>
  </si>
  <si>
    <t>Household assets</t>
  </si>
  <si>
    <t>How many [ITEM]s does this household own now?</t>
  </si>
  <si>
    <t>SP</t>
  </si>
  <si>
    <t>4. Coping Strategies</t>
  </si>
  <si>
    <t>I would like to ask you about your household's income sources.</t>
  </si>
  <si>
    <t>أود أن أسألك عن مصادر دخل أسرتك.</t>
  </si>
  <si>
    <t>أجور</t>
  </si>
  <si>
    <t>بيع المواشي / المنتجات الحيوانية</t>
  </si>
  <si>
    <t>بيع سلع أخرى أو ربح من مشاريع منزلية أخرى (القات، والحرف اليدوية، والوجبات، والخضروات، وخدمات الإنترنت)</t>
  </si>
  <si>
    <t>التحويلات الدولية</t>
  </si>
  <si>
    <t>التحويلات الوطنية</t>
  </si>
  <si>
    <t>المعاشات</t>
  </si>
  <si>
    <t>لقد ذكرت أن التحويلات الدولية هي مصدر دخل الأسرة. هل لاحظت انخفاضًا في حجم التحويلات التي تم تلقيها في آخر 12 شهرًا؟</t>
  </si>
  <si>
    <t>Now I would like to ask you about your experience over the last 3 months.</t>
  </si>
  <si>
    <t>نريد ان نسالك  عن كيفية التأقلم مع بعض الظروف  على مدار الأشهر الثلاثة الماضية.</t>
  </si>
  <si>
    <t>During the last 3 months, did your household sell livestock?</t>
  </si>
  <si>
    <t>خلال الأشهر الثلاثة الماضية ، هل قامت أسرتك ببيع الماشية؟</t>
  </si>
  <si>
    <t>Did not have any livestock in the last 3 months</t>
  </si>
  <si>
    <t>لم يكن لديه أي ماشية في الأشهر الثلاثة الماضية</t>
  </si>
  <si>
    <t>During the last 3 months, did your household sell productive household items such as a car, sewing machine, or farm equipment?</t>
  </si>
  <si>
    <t>خلال الأشهر الثلاثة الماضية ، هل قامت أسرتك ببيع أدوات منزلية منتجة مثل السيارة أو ماكينة الخياطة أو معدات المزرعة؟</t>
  </si>
  <si>
    <t>Did not have any productive items in the last 3 months</t>
  </si>
  <si>
    <t>لم يكن لديه أي عناصر منتجة في الأشهر الثلاثة الماضية</t>
  </si>
  <si>
    <t>During the last 3 months, did your household sell valuable household items such as jewellery, furniture, or khanjar?</t>
  </si>
  <si>
    <t>خلال الأشهر الثلاثة الماضية ، هل قامت أسرتك ببيع أدوات منزلية ثمينة مثل المجوهرات أو الأثاث أو الخنجر؟</t>
  </si>
  <si>
    <t>Did not have any valuable items in the last 3 months</t>
  </si>
  <si>
    <t>لم يكن لديه أي أشياء ثمينة في الأشهر الثلاثة الماضية</t>
  </si>
  <si>
    <t>During the last 3 months, did your household sell land?</t>
  </si>
  <si>
    <t>خلال الأشهر الثلاثة الماضية ، هل قامت أسرتك ببيع الأرض؟</t>
  </si>
  <si>
    <t>Do not own any land</t>
  </si>
  <si>
    <t>لا يملك أرض</t>
  </si>
  <si>
    <t>During the last 3 months, did your household use your savings?</t>
  </si>
  <si>
    <t>خلال الأشهر الثلاثة الماضية ، هل استخدمت أسرتك مدخراتك؟</t>
  </si>
  <si>
    <t>Do not have any savings</t>
  </si>
  <si>
    <t>ليس لديه مدخرات</t>
  </si>
  <si>
    <t xml:space="preserve">خلال الأشهر الثلاثة الماضية، هل قامت أسرتك بشراء المواد الأساسية عن طريق الدين او السلف؟ </t>
  </si>
  <si>
    <t>Not possible to purchase on credit</t>
  </si>
  <si>
    <t>لا يمكن الشراء عن طريق الدين او السلف</t>
  </si>
  <si>
    <t xml:space="preserve">خلال الأشهر الثلاثة الماضية ، هل بدأ اي طفل (اقل من 15 عاما) في الاسره بالعمل لتوفير دعم للأسرة؟ ( يجب ان لا يتم اضافة الاطفال الذين بداو عمل من قبل 3 أشهر). </t>
  </si>
  <si>
    <t>All children in the household were already working before 3 months</t>
  </si>
  <si>
    <t>كان جميع الأطفال في الأسرة يعملون بالفعل قبل 3 أشهر</t>
  </si>
  <si>
    <t>No children in the household</t>
  </si>
  <si>
    <t>لا يوجد أطفال في الأسرة</t>
  </si>
  <si>
    <t>During the last 3 months, did your household pull some children out of school because you could not afford it?</t>
  </si>
  <si>
    <t>خلال الأشهر الثلاثة الماضية ، هل أخرجت أسرتك بعض الأطفال من المدرسة؟</t>
  </si>
  <si>
    <t>All children in the household are out of school</t>
  </si>
  <si>
    <t>جميع الأطفال في الأسرة خارج المدرسة</t>
  </si>
  <si>
    <t>During the last 3 months, did any young girls (&lt;15) in your household get married to ease your household's financial burdens?</t>
  </si>
  <si>
    <t>خلال الأشهر الثلاثة الماضية ، هل تزوجت أي فتيات صغيرات (أقل من 15 عامًا) في منزلك؟</t>
  </si>
  <si>
    <t>Yes, but not to ease financial burden</t>
  </si>
  <si>
    <t>نعم ، ولكن ليس لتخفيف العبء المالي</t>
  </si>
  <si>
    <t>No, there are girls under 15 in the household but they are married from before 3 months</t>
  </si>
  <si>
    <t>No,  there are no girls under 15 in household at all</t>
  </si>
  <si>
    <t>During the last 3 months, did anyone in your household undertake high risk work?</t>
  </si>
  <si>
    <t>خلال الاشهر الثلاثة الماضية، هل قام أي شخص في عائلتك بعمل فيه مخاطر عالية؟</t>
  </si>
  <si>
    <t>All members that can work were already undertaking high risk work</t>
  </si>
  <si>
    <t>كان جميع الأعضاء القادرين على العمل يقومون بالفعل بمخاطر عالية</t>
  </si>
  <si>
    <t>Did you, or anyone in your household reduce your movements within your neighborhood or village due to safety concerns in the last 6 months?</t>
  </si>
  <si>
    <t>هل قللت أنت أو أي شخص في أسرتك من تحركاتك داخل منطقتك أو قريتك بسبب مخاوف تتعلق بالسلامة في الأشهر الستة الماضية؟</t>
  </si>
  <si>
    <t>لا ليس بالفعل كذلك</t>
  </si>
  <si>
    <t>What about the women in the households? Were their movements in the neighborhood or village restricted in the last 6 months?</t>
  </si>
  <si>
    <t>ماذا عن النساء في الأسرة؟ هل تم تقييد تحركاتهم في الحي أو القرية خلال الأشهر الستة الماضية؟</t>
  </si>
  <si>
    <t>Skip to next section</t>
  </si>
  <si>
    <t>لا على الاطلاق</t>
  </si>
  <si>
    <t>No women in the household</t>
  </si>
  <si>
    <t>لا توجد نساء في المنزل</t>
  </si>
  <si>
    <t>Description for enumerators</t>
  </si>
  <si>
    <t>Each item has to be ask and has to be answered with the help of the "Options"</t>
  </si>
  <si>
    <t xml:space="preserve">
يجب طرح كل عنصر ويجب الإجابة عليه بمساعدة "الخيارات</t>
  </si>
  <si>
    <t>If respondent is different from section 1</t>
  </si>
  <si>
    <t>[See IC script]</t>
  </si>
  <si>
    <t>Each item has to be ask and has to be answered with the help of the "answer choices"</t>
  </si>
  <si>
    <t xml:space="preserve">
الآن، أود أن أسألك بعض الأسئلة حول صحتك العقلية، أي حول مشاعرك الحالية وخلال الأسابيع القليلة الماضية. لذلك، أود أن أسأل هل أنت في مكان هادئ أكثر أم أقل حيث يمكنك الإجابة على الأسئلة بخصوصية؟
إذا كانت الإجابة نعم، فالرجاء الاستمرار في الأسئلة التالية.
إذا كانت الإجابة لا، "هل يمكنك الذهاب إلى مكان قريب الآن حيث يمكنك الحصول على بعض الخصوصية؟ إذا لم يكن ذلك ممكنًا، سنحاول الحفاظ على قدر كبير من الخصوصية."
يمكنك قراءة الإجابات والشخص يُعطي إجابة مختصرة من "الخيارات"، مثل "معتدل".
"خلال العشر دقائق القادمة، أود أن أبدأ في طرح بعض الأسئلة حول الأحداث المحتملة التي قد تكون مؤدية للإجهاد وتأثيرها على صحتك.</t>
  </si>
  <si>
    <t>Depression (PHQ-9)</t>
  </si>
  <si>
    <t>الاكتئاب (PHQ-9)</t>
  </si>
  <si>
    <t xml:space="preserve">Over the last 2 weeks, how often have you been bothered by any of the following problems?	</t>
  </si>
  <si>
    <t>خلال الأسبوعين الماضيين، كم مرة انزعجت من أي من المشاكل التالية؟</t>
  </si>
  <si>
    <t>Little interest or pleasure in doing things</t>
  </si>
  <si>
    <t>ليس على الإطلاق</t>
  </si>
  <si>
    <t>قلة الاهتمام أو قلة الاستمتاع بممارسة بالقيام بأي عمل؟</t>
  </si>
  <si>
    <t>Several days</t>
  </si>
  <si>
    <t>عدة أيام</t>
  </si>
  <si>
    <t>More than half the days</t>
  </si>
  <si>
    <t>أكثر من نصف الأيام</t>
  </si>
  <si>
    <t>Nearly every day</t>
  </si>
  <si>
    <t>تقريبًا كل يوم</t>
  </si>
  <si>
    <t>Feeling down, depressed, or hopeless
(also only one answer is possible for all three feelings. If the respondend only experience one or more feelings is not important. The respondend has to give ONE answer in total for this question, although three feelings are named)</t>
  </si>
  <si>
    <t>الشعور بالحزن أو ضيق الصدر أو اليأس؟
(أيضًا، يمكن إعطاء إجابة واحدة فقط لجميع الأعمال الثلاثة. إذا كان المستجيب يشعر بمشاعر واحدة أو أكثر، فذلك غير مهم. يجب على المستجيب إعطاء إجابة واحدة فقط في مجموع لهذا السؤال، على الرغم من تسمية ثلاثة مشاعر.)</t>
  </si>
  <si>
    <t>Trouble falling or staying asleep, or sleeping too much
(also only one answer is possible for all three aspects. If the respondend only experience one or more aspect is not important. The respondend has to give ONE answer in total for this question, although three feelings are named)</t>
  </si>
  <si>
    <t>صعوبة في النوم أو نوم متقطع أو النوم أآثر من المعتاد؟
(أيضًا، يمكن إعطاء إجابة واحدة فقط لجميع الجوانب الثلاثة. إذا كان المستجيب يشعر بجانب واحد أو أكثر، فذلك غير مهم. يجب على المستجيب إعطاء إجابة واحدة فقط في مجموع لهذا السؤال، على الرغم من تسمية ثلاثة جوانب.)</t>
  </si>
  <si>
    <t>Feeling tired or having little energy
(also only one answer is possible for all three aspects. If the respondend only experience one or more aspect is not important. The respondend has to give ONE answer in total for this question, although three feelings are named)</t>
  </si>
  <si>
    <t>الشعور بالتعب أو بامتلاك القليل جداً من الطاقة؟
(أيضًا، يمكن إعطاء إجابة واحدة فقط لجميع الجوانب الثلاثة. إذا كان المستجيب يشعر بجانب واحد أو أكثر، فذلك غير مهم. يجب على المستجيب إعطاء إجابة واحدة فقط في مجموع لهذا السؤال، على الرغم من تسمية ثلاثة جوانب.)</t>
  </si>
  <si>
    <t>Poor appetite or overeating
(for depression, it could be either poor appetite or overeating. Both are symptoms for depression)</t>
  </si>
  <si>
    <t>قلة الشهية أو الزيادة في تناول الطعام عن المعتاد؟
(بالنسبة للاكتئاب، يمكن أن يكون إما فقدان الشهية أو الأكل المفرط. كليهما أعراض للاكتئاب.)</t>
  </si>
  <si>
    <t>Feeling bad about yourself, or that you are a failure, or that you have let yourself or your family down
(also only one answer is possible for all three aspects. If the respondend only experience one or more aspect is not important. The respondend has to give ONE answer in total for this question, although three feelings are named)</t>
  </si>
  <si>
    <t>الشعور بعدم الرضا عن النفس أو الشعور بأنك قد أخذلت نفسك أو عائلتك؟
(أيضًا، يمكن إعطاء إجابة واحدة فقط لجميع الجوانب الثلاثة. إذا كان المستجيب يشعر بجانب واحد أو أكثر، فذلك غير مهم. يجب على المستجيب إعطاء إجابة واحدة فقط في مجموع لهذا السؤال، على الرغم من تسمية ثلاثة جوانب.)</t>
  </si>
  <si>
    <t>Trouble concentrating on things, such as reading the newspaper or watching television</t>
  </si>
  <si>
    <t>صعوبة في التركيز مثلاً أثناء قراءة الصحيفة أو مشاهدة التلفزيون؟</t>
  </si>
  <si>
    <t>Moving or speaking so slowly that other people could have noticed? Or the opposite, being so fidgety or restless that you have been moving around a lot more than usual.
Both are symptoms for depression)</t>
  </si>
  <si>
    <t>بطء في الحركة أو بطء في التحدث عما هو معتاد لدرجة ملحوظة من الآخرين / أو على العكس من ذلك التحدث بسرعة ووكثرة الحركة أكثر من المعتاد؟
كليهما عرضين للاكتئاب.</t>
  </si>
  <si>
    <t>If any PHQ &gt; 0</t>
  </si>
  <si>
    <t>How difficult have these problems made it for you to do your work, take care of things at home, or get along with other people?</t>
  </si>
  <si>
    <t>Not difficult at all</t>
  </si>
  <si>
    <t>ليست هناك أي صعوبة</t>
  </si>
  <si>
    <t>ما مدى صعوبة قيامك بعملك، أو الاعتناء بأشياء في المنزل، أو الانسجام مع الآخرين؟</t>
  </si>
  <si>
    <t>Somewhat difficult</t>
  </si>
  <si>
    <t>هناك بعض الصعوبات</t>
  </si>
  <si>
    <t>Very difficult</t>
  </si>
  <si>
    <t>هناك صعوبات شديدة</t>
  </si>
  <si>
    <t>Extremely difficult</t>
  </si>
  <si>
    <t>هناك صعوبات بالغة التعقيد</t>
  </si>
  <si>
    <t>Thank you so much for your honesty. I can imagine that it is not easy to answer all these questions. So I thank you very much for taking the time. 
Some more questions to go.  For the next 5 questions I would like to ask you about anxiety. Again, you do not have to answer everything and you can stop at any time.
is it ok to continue?</t>
  </si>
  <si>
    <t xml:space="preserve">
شكرًا جزيلاً على صدقك. يمكنني تخيل أنه ليس من السهل الإجابة على جميع هذه الأسئلة. لذلك، أشكرك كثيرًا على وقتك وتعاونك. لدي بعض الأسئلة الإضافية والتي تتعلق بالقلق. مرة أخرى، ليس عليك الإجابة على كل شيء ويمكنك التوقف في أي وقت. هل من الممكن متابعة الآن؟</t>
  </si>
  <si>
    <t>Anxiety (GAD-7)</t>
  </si>
  <si>
    <t>القلق (GAD-7)</t>
  </si>
  <si>
    <t>أبداً</t>
  </si>
  <si>
    <t>بعض الأيام</t>
  </si>
  <si>
    <t>كل يوم تقريباً</t>
  </si>
  <si>
    <t xml:space="preserve">Trouble relaxing </t>
  </si>
  <si>
    <t>الصعوبة في الاسترخاء؟</t>
  </si>
  <si>
    <t xml:space="preserve">Becoming easily annoyed or irritable </t>
  </si>
  <si>
    <t>السرعة في الانزعاج أو الانفعال؟</t>
  </si>
  <si>
    <t xml:space="preserve">Feeling afraid as if something awful might happen </t>
  </si>
  <si>
    <t xml:space="preserve">
شكرًا جزيلاً. طرحت عليك الكثير من الأسئلة حول مشاعرك وأفكارك وعواطفك. بالنسبة للأسئلة القادمة (8-9 سؤال)، أود معرفة ما إذا كنت قد طلبت بالفعل المساعدة لمشاكل نفسية في الماضي أو الآن.</t>
  </si>
  <si>
    <t xml:space="preserve">Use of (psychological) treatment </t>
  </si>
  <si>
    <t xml:space="preserve"> استخدام العلاج (النفسي)</t>
  </si>
  <si>
    <t>Have you ever received treatment for any of these symptoms I've asked about  in the past 12 months?</t>
  </si>
  <si>
    <t>هل سبق لك أن تلقيت علاجًا لأي من هذه الأعراض التي سألت عنها؟</t>
  </si>
  <si>
    <t xml:space="preserve">What type of treatment did you receive? </t>
  </si>
  <si>
    <t>Medications</t>
  </si>
  <si>
    <t>أدوية</t>
  </si>
  <si>
    <t xml:space="preserve"> ما نوع العلاج الذي تلقيته؟</t>
  </si>
  <si>
    <t>Counseling</t>
  </si>
  <si>
    <t>استشارة</t>
  </si>
  <si>
    <t>In the past 12 months, have you faced any difficulties getting access to medications for these symptoms?</t>
  </si>
  <si>
    <t>خلال الـ 12 شهرًا الماضية، هل واجهت أي صعوبات في الحصول على الأدوية لهذه الأعراض؟</t>
  </si>
  <si>
    <t xml:space="preserve">Thank you. Now I would like to end the questionnaire with 3 questions about potential resources. </t>
  </si>
  <si>
    <t>شكرًا لك. الآن أود أن أنهي الاستبيان بثلاثة أسئلة حول الموارد المحتملة.</t>
  </si>
  <si>
    <t>Oslo social support scale-3</t>
  </si>
  <si>
    <t xml:space="preserve">مقياس أسلو دعم الشبكة الاجتماعية -3
</t>
  </si>
  <si>
    <t>How many people are so close to you that you can count on them if you have great personal problems?</t>
  </si>
  <si>
    <t>None</t>
  </si>
  <si>
    <t>لا أحد</t>
  </si>
  <si>
    <t>كم عدد الأشخاص المقربين منك بحيث يمكنك الاعتماد عليهم إذا كانت لديك مشاكل شخصية كبيرة؟</t>
  </si>
  <si>
    <t>1-2</t>
  </si>
  <si>
    <t>3-5</t>
  </si>
  <si>
    <t>5+</t>
  </si>
  <si>
    <t>How much interest and concern do people show in what you do?</t>
  </si>
  <si>
    <t>none</t>
  </si>
  <si>
    <t xml:space="preserve">لا شيء </t>
  </si>
  <si>
    <t>ما مدى الاهتمام والاهتمام الذي يظهره الناس فيما تفعله؟</t>
  </si>
  <si>
    <t>little</t>
  </si>
  <si>
    <t xml:space="preserve"> قليل </t>
  </si>
  <si>
    <t>uncertain</t>
  </si>
  <si>
    <t>غير متأكد</t>
  </si>
  <si>
    <t>some</t>
  </si>
  <si>
    <t>بعض</t>
  </si>
  <si>
    <t>a lot</t>
  </si>
  <si>
    <t>كثير</t>
  </si>
  <si>
    <t>How easy is it to get practical help from neighbors if you should need it?</t>
  </si>
  <si>
    <t>very difficult</t>
  </si>
  <si>
    <t>صعب جدًا</t>
  </si>
  <si>
    <t xml:space="preserve"> ما مدى سهولة الحصول على مساعدة عملية من الجيران إذا كنت في حاجة إليها؟</t>
  </si>
  <si>
    <t>diffcult</t>
  </si>
  <si>
    <t xml:space="preserve">صعب </t>
  </si>
  <si>
    <t>possible</t>
  </si>
  <si>
    <t>ممكن</t>
  </si>
  <si>
    <t>easy</t>
  </si>
  <si>
    <t xml:space="preserve">سهل </t>
  </si>
  <si>
    <t>very easy</t>
  </si>
  <si>
    <t xml:space="preserve"> سهل جدًا</t>
  </si>
  <si>
    <t xml:space="preserve">Those are all my questions. Many thanks for your time and sharing your experience. </t>
  </si>
  <si>
    <t>هذه كل أسئلتي. شكراً جزيلاً على وقتكم ومشاركة تجربتكم.</t>
  </si>
  <si>
    <t>If any of the PHQ-8, GAD-7, or PCL-5 indicate a need for further evaluation</t>
  </si>
  <si>
    <t>If you like, I can suggest a place where you can be helped (or supported) with the problems I asked about. Would you like that? [If yes, follow the instructions for referring a respondent to mental health care].</t>
  </si>
  <si>
    <t xml:space="preserve">في بعض الأحيان، الأشخاص الذين يقدمون إجابات مشابهة لتلك التي قدمتها يمكن أن يستفيدوا من الحصول على مساعدة إضافية لفهم مشاكلهم وحلها. إذا كنت ترغب، يمكنني أن أقترح مكانًا لك للذهاب إليه للتحدث مع شخص ما حول هذا الموضوع. هل ترغب في ذلك؟ [إذا كانت الإجابة نعم، اتبع التعليمات لربط الشخص بالرعاية الصحية النفسية]
</t>
  </si>
  <si>
    <t xml:space="preserve">We may contact you in the future to ask more questions. Do you have any final questions for me? </t>
  </si>
  <si>
    <t>قد نتصل بك في المستقبل لطرح المزيد من الأسئلة. هل لديك أي أسئلة أخيرة لي؟</t>
  </si>
  <si>
    <t>Count Per Section after revision</t>
  </si>
  <si>
    <t>Section</t>
  </si>
  <si>
    <t>Comments</t>
  </si>
  <si>
    <t>Mandatory</t>
  </si>
  <si>
    <t xml:space="preserve">Displacement </t>
  </si>
  <si>
    <t>Coping Strategies</t>
  </si>
  <si>
    <t>Mental Health</t>
  </si>
  <si>
    <t>/__/__/</t>
  </si>
  <si>
    <t>Month</t>
  </si>
  <si>
    <t>/__/</t>
  </si>
  <si>
    <t>1- Yes</t>
  </si>
  <si>
    <t>2- No</t>
  </si>
  <si>
    <t>Assets</t>
  </si>
  <si>
    <t>Buildings</t>
  </si>
  <si>
    <t>Lands</t>
  </si>
  <si>
    <t>Machinery Equipment/ Tools</t>
  </si>
  <si>
    <t>Motorcycle / Bicycles</t>
  </si>
  <si>
    <t>Truck/pickup</t>
  </si>
  <si>
    <t>Cars</t>
  </si>
  <si>
    <t>Boats</t>
  </si>
  <si>
    <t>Animal-drawn cart</t>
  </si>
  <si>
    <t>Other vehicles</t>
  </si>
  <si>
    <t>Livestock</t>
  </si>
  <si>
    <t xml:space="preserve">Were these assets destroyed, lost, or robbed because of the violence or displacement? </t>
  </si>
  <si>
    <t>In your original home as before April 2023</t>
  </si>
  <si>
    <t>With strangers</t>
  </si>
  <si>
    <t>Codes provided separately</t>
  </si>
  <si>
    <t>في اي ولاية تعيش اسرتك معظم الوقت خلال الثلاث الاشهر الاخيرة؟</t>
  </si>
  <si>
    <t>يتم توفيرالرموز بصورة منفصلة</t>
  </si>
  <si>
    <t>في أي محلية تعيش أسرتك معظم الوقت خلال الثلاث الاشهر الأخيرة؟</t>
  </si>
  <si>
    <t>What was the reason that the household members had to move? Select all that apply (ANY MOVE)</t>
  </si>
  <si>
    <t>What was the reason that your household had to move? Select all that apply (ANY MOVE)</t>
  </si>
  <si>
    <t>When did your household / house members move the first time?</t>
  </si>
  <si>
    <t>/_/_/_/_/</t>
  </si>
  <si>
    <t>/_/_/</t>
  </si>
  <si>
    <t>Would you describe the area that you live in as a city, a semi-urban area, or rural area?</t>
  </si>
  <si>
    <t>In which state do you currently live?</t>
  </si>
  <si>
    <t>Has your household returned to your original district since moving the first time?</t>
  </si>
  <si>
    <t>Other buildings</t>
  </si>
  <si>
    <t>Family home</t>
  </si>
  <si>
    <t>In which locality do you currently live?</t>
  </si>
  <si>
    <t>7. Trust</t>
  </si>
  <si>
    <t>INTERPERSONAL TRUST</t>
  </si>
  <si>
    <t>Note</t>
  </si>
  <si>
    <t>After the outbreak of the April 2023 war, do you think most people…</t>
  </si>
  <si>
    <t>would try to take financial advantage of you if they got a chance</t>
  </si>
  <si>
    <t>If 2,9 skip to Q703</t>
  </si>
  <si>
    <t xml:space="preserve">would try to be fair despite the circumstances </t>
  </si>
  <si>
    <t>have mixed behavior (sometimes they take advantage and sometimes they try to be fair)</t>
  </si>
  <si>
    <t>no answer/refuse to answer</t>
  </si>
  <si>
    <t>In which services in particular would people take advantage of others</t>
  </si>
  <si>
    <t xml:space="preserve">providing a place for rent/shelter  </t>
  </si>
  <si>
    <t>transport services</t>
  </si>
  <si>
    <t>purchasing food products</t>
  </si>
  <si>
    <t>purchasing nonfood products</t>
  </si>
  <si>
    <t>employment wages</t>
  </si>
  <si>
    <t>providing safety and security services</t>
  </si>
  <si>
    <t>other, please specify (………)</t>
  </si>
  <si>
    <t>After the outbreak of the April 2023 war, would you say that most of the time people…</t>
  </si>
  <si>
    <t>try to help others</t>
  </si>
  <si>
    <t>just look out after themselves</t>
  </si>
  <si>
    <t>have mixed behavior (sometimes they help others and sometimes they only look after themselves)</t>
  </si>
  <si>
    <t>share accurate information</t>
  </si>
  <si>
    <t>share wrong information</t>
  </si>
  <si>
    <t>have mixed behavior (sometimes they share accurate information and sometimes they share wrong information)</t>
  </si>
  <si>
    <t>TRUST IN INSTITUTIONS</t>
  </si>
  <si>
    <t>How much confidence do you have in the ability of the leadership and federal government to manage the humanitarian crisis unfolding from the ongoing war?</t>
  </si>
  <si>
    <t>full confidence</t>
  </si>
  <si>
    <t xml:space="preserve">great confidence </t>
  </si>
  <si>
    <t xml:space="preserve">some confidence </t>
  </si>
  <si>
    <t>weak confidence</t>
  </si>
  <si>
    <t>no confidence at all</t>
  </si>
  <si>
    <t>Do you think state and localities authorities are trustworthy to provide services?</t>
  </si>
  <si>
    <t>all services</t>
  </si>
  <si>
    <t>If 3,9 skip to Q708</t>
  </si>
  <si>
    <t xml:space="preserve">some services </t>
  </si>
  <si>
    <t xml:space="preserve">no services </t>
  </si>
  <si>
    <t>Which services do you trust state and localities authorities to provide? ((multiple answer option permitted)</t>
  </si>
  <si>
    <t xml:space="preserve">shelter </t>
  </si>
  <si>
    <t xml:space="preserve">basic health services </t>
  </si>
  <si>
    <t xml:space="preserve">control of disease outbreak </t>
  </si>
  <si>
    <t xml:space="preserve">emergency food supply </t>
  </si>
  <si>
    <t xml:space="preserve">security </t>
  </si>
  <si>
    <t>other, please specify</t>
  </si>
  <si>
    <t>To the extent of your knowledge, which organizations have supported the mitigating the crises unfolding from the conflict or complemented the efforts of states and local authorities? (multiple answer option permitted)</t>
  </si>
  <si>
    <t>government organizations</t>
  </si>
  <si>
    <t xml:space="preserve">civil society organization </t>
  </si>
  <si>
    <t xml:space="preserve">religious groups </t>
  </si>
  <si>
    <t xml:space="preserve">neighborhoods committees </t>
  </si>
  <si>
    <t>international organizations and agencies</t>
  </si>
  <si>
    <t>How much confidence do you have in the media (national, international, or social media) to provide accurate information?</t>
  </si>
  <si>
    <t xml:space="preserve">average confidence </t>
  </si>
  <si>
    <t>Which media channel provide/might provide accurate news?</t>
  </si>
  <si>
    <t>national TV</t>
  </si>
  <si>
    <t xml:space="preserve">other national TV channels  </t>
  </si>
  <si>
    <t xml:space="preserve">radio </t>
  </si>
  <si>
    <t>regional TV channels</t>
  </si>
  <si>
    <t>international TV channels</t>
  </si>
  <si>
    <t>social media</t>
  </si>
  <si>
    <t>Other country (Specify)</t>
  </si>
  <si>
    <r>
      <t xml:space="preserve">Is there another adult in the household that I can speak to? </t>
    </r>
    <r>
      <rPr>
        <i/>
        <sz val="10"/>
        <rFont val="Arial Narrow"/>
        <family val="2"/>
      </rPr>
      <t>[Ask If respondent at Q101 is below 18 years old. If no adult available at the moment, call back]</t>
    </r>
  </si>
  <si>
    <r>
      <t xml:space="preserve">Is your household currently staying …?
</t>
    </r>
    <r>
      <rPr>
        <i/>
        <sz val="10"/>
        <color rgb="FF000000"/>
        <rFont val="Arial Narrow"/>
        <family val="2"/>
      </rPr>
      <t>If household has stayed in multiple places, more than one response possible</t>
    </r>
  </si>
  <si>
    <r>
      <t>لماذا اختارت أسرتك مكان النزوح</t>
    </r>
    <r>
      <rPr>
        <b/>
        <sz val="10"/>
        <rFont val="Arial Narrow"/>
        <family val="2"/>
      </rPr>
      <t xml:space="preserve"> الأحدث / الحالي</t>
    </r>
    <r>
      <rPr>
        <sz val="10"/>
        <rFont val="Arial Narrow"/>
        <family val="2"/>
      </rPr>
      <t>؟</t>
    </r>
  </si>
  <si>
    <t>Cash transfers from NGOs or other agencies</t>
  </si>
  <si>
    <t>التحويلات النقدية من المنظمات غير الحكومية أو الوكالات الأخرى</t>
  </si>
  <si>
    <t>In-kind support including food assistance from NGOs or other agencies</t>
  </si>
  <si>
    <t>الدعم العيني بما في ذلك المساعدات الغذائية من المنظمات غير الحكومية أو الوكالات الأخرى</t>
  </si>
  <si>
    <r>
      <t>Can you tell me whether your household relies on any of the following as an income source</t>
    </r>
    <r>
      <rPr>
        <b/>
        <sz val="10"/>
        <color theme="1"/>
        <rFont val="Arial Narrow"/>
        <family val="2"/>
      </rPr>
      <t xml:space="preserve"> over the last 3 months?</t>
    </r>
  </si>
  <si>
    <r>
      <t>هل يمكن أن تخبرني ما إذا كانت أسرتك تعتمد على أي مما يلي كمصدر دخل</t>
    </r>
    <r>
      <rPr>
        <b/>
        <sz val="10"/>
        <color theme="1"/>
        <rFont val="Arial Narrow"/>
        <family val="2"/>
      </rPr>
      <t xml:space="preserve"> خلال الأشهر الثلاثة الماضي</t>
    </r>
    <r>
      <rPr>
        <sz val="10"/>
        <color theme="1"/>
        <rFont val="Arial Narrow"/>
        <family val="2"/>
      </rPr>
      <t>ة؟</t>
    </r>
  </si>
  <si>
    <r>
      <t xml:space="preserve">You mentioned international remittances are a source of household income. Have you seen a reduction in the amount of remittances received in </t>
    </r>
    <r>
      <rPr>
        <sz val="10"/>
        <color rgb="FFC00000"/>
        <rFont val="Arial Narrow"/>
        <family val="2"/>
      </rPr>
      <t>the last 12 months?</t>
    </r>
  </si>
  <si>
    <r>
      <t xml:space="preserve">During the last 3 months, did your household purchase essential items on </t>
    </r>
    <r>
      <rPr>
        <b/>
        <sz val="10"/>
        <color theme="1"/>
        <rFont val="Arial Narrow"/>
        <family val="2"/>
      </rPr>
      <t>store</t>
    </r>
    <r>
      <rPr>
        <sz val="10"/>
        <color theme="1"/>
        <rFont val="Arial Narrow"/>
        <family val="2"/>
      </rPr>
      <t xml:space="preserve"> credit?</t>
    </r>
  </si>
  <si>
    <r>
      <t xml:space="preserve">During the last 3 months, did any children (&lt;15 years old) in the household start working to support the household? 
</t>
    </r>
    <r>
      <rPr>
        <b/>
        <sz val="10"/>
        <color rgb="FF000000"/>
        <rFont val="Arial Narrow"/>
        <family val="2"/>
      </rPr>
      <t>You should not include children who have already been working before 3 months</t>
    </r>
  </si>
  <si>
    <r>
      <t xml:space="preserve">لا، توجد فتيات أقل من </t>
    </r>
    <r>
      <rPr>
        <b/>
        <sz val="10"/>
        <color theme="1"/>
        <rFont val="Arial Narrow"/>
        <family val="2"/>
      </rPr>
      <t>15</t>
    </r>
    <r>
      <rPr>
        <sz val="10"/>
        <color theme="1"/>
        <rFont val="Arial Narrow"/>
        <family val="2"/>
      </rPr>
      <t xml:space="preserve"> عامًا في الأسرة ولكنهن متزوجات قبل سن 3 أشهر</t>
    </r>
  </si>
  <si>
    <r>
      <t xml:space="preserve">لا، لا توجد فتيات أقل من </t>
    </r>
    <r>
      <rPr>
        <b/>
        <sz val="10"/>
        <color theme="1"/>
        <rFont val="Arial Narrow"/>
        <family val="2"/>
      </rPr>
      <t>15</t>
    </r>
    <r>
      <rPr>
        <sz val="10"/>
        <color theme="1"/>
        <rFont val="Arial Narrow"/>
        <family val="2"/>
      </rPr>
      <t xml:space="preserve"> عامًا في المنزل على الإطلاق</t>
    </r>
  </si>
  <si>
    <r>
      <rPr>
        <b/>
        <sz val="10"/>
        <rFont val="Arial Narrow"/>
        <family val="2"/>
      </rPr>
      <t xml:space="preserve"> Introduction </t>
    </r>
    <r>
      <rPr>
        <sz val="10"/>
        <rFont val="Arial Narrow"/>
        <family val="2"/>
      </rPr>
      <t>: We understand that many people in Sudan have experienced difficult and challenging situations due to ongoing conflicts, displacement, and other hardships. Your experiences and feelings are important, and we appreciate your willingness to share them.I would like to ask you about your feelings and experiences over the past month. Please remember that  we can stop or pause the interview at any time if you feel uncomfortable. Your responses will help us understand how we can better support people in situations like yours</t>
    </r>
  </si>
  <si>
    <r>
      <t xml:space="preserve">Over the last 2 weeks, how often have you been bothered by any of the following problems?
</t>
    </r>
    <r>
      <rPr>
        <sz val="10"/>
        <color theme="4"/>
        <rFont val="Arial Narrow"/>
        <family val="2"/>
      </rPr>
      <t xml:space="preserve">The next questions are also refering to their daily life and not refering to any traumatic or stressfull event. </t>
    </r>
    <r>
      <rPr>
        <sz val="10"/>
        <color theme="1"/>
        <rFont val="Arial Narrow"/>
        <family val="2"/>
      </rPr>
      <t xml:space="preserve">	</t>
    </r>
  </si>
  <si>
    <r>
      <rPr>
        <sz val="10"/>
        <color theme="1"/>
        <rFont val="Arial Narrow"/>
        <family val="2"/>
      </rPr>
      <t>خلال الأسبوعين الماضيين، كم مرة أقلقتك المشاكل التّالية؟</t>
    </r>
    <r>
      <rPr>
        <sz val="10"/>
        <color theme="4"/>
        <rFont val="Arial Narrow"/>
        <family val="2"/>
      </rPr>
      <t xml:space="preserve">
الأسئلة القادمة أيضًا تشير إلى حياتهم اليومية ولا تشير إلى أي حادث مؤلم أو مجهد.</t>
    </r>
  </si>
  <si>
    <t>Demographic Characteristics</t>
  </si>
  <si>
    <t>Compared to before the conflict [before April 2023] does your household [INSERT ACTIVITY HERE] more, less, or about the same?</t>
  </si>
  <si>
    <t>More</t>
  </si>
  <si>
    <t>Less</t>
  </si>
  <si>
    <t>Same</t>
  </si>
  <si>
    <t>Quit activity</t>
  </si>
  <si>
    <t>Not applicable</t>
  </si>
  <si>
    <t>Engage in social networks (groups, community)</t>
  </si>
  <si>
    <t>Save money</t>
  </si>
  <si>
    <t>Engage in investment</t>
  </si>
  <si>
    <t>Borrow money/ ask for loan</t>
  </si>
  <si>
    <t>Depend on transfers and assistance (other than money) from gov’t, NGOs, or church</t>
  </si>
  <si>
    <t>Grow cash crops</t>
  </si>
  <si>
    <t>Raise livestock</t>
  </si>
  <si>
    <t>Send children to work</t>
  </si>
  <si>
    <t>Migrate for salary (number of times)</t>
  </si>
  <si>
    <t>Number of daily meals</t>
  </si>
  <si>
    <t>Quality of meals</t>
  </si>
  <si>
    <t>Share food</t>
  </si>
  <si>
    <t>Consume reserved seeds</t>
  </si>
  <si>
    <t>Sell livestock or other goods</t>
  </si>
  <si>
    <t>Share tenancy</t>
  </si>
  <si>
    <t>Work (part-time vs. full-time)</t>
  </si>
  <si>
    <t>Engage in education (efforts)</t>
  </si>
  <si>
    <t>Trust</t>
  </si>
  <si>
    <t>Total</t>
  </si>
  <si>
    <t xml:space="preserve">Rotational  </t>
  </si>
  <si>
    <t xml:space="preserve"># of questions per section </t>
  </si>
  <si>
    <r>
      <t xml:space="preserve">The mandatory sections </t>
    </r>
    <r>
      <rPr>
        <sz val="10"/>
        <rFont val="Calibri"/>
        <family val="2"/>
        <scheme val="minor"/>
      </rPr>
      <t>will be asked at every round of data collection.</t>
    </r>
    <r>
      <rPr>
        <b/>
        <sz val="10"/>
        <rFont val="Calibri"/>
        <family val="2"/>
        <scheme val="minor"/>
      </rPr>
      <t xml:space="preserve">
The rotational sections </t>
    </r>
    <r>
      <rPr>
        <sz val="10"/>
        <rFont val="Calibri"/>
        <family val="2"/>
        <scheme val="minor"/>
      </rPr>
      <t xml:space="preserve">will be admisitered in combination with the mandatory sections for each round. </t>
    </r>
    <r>
      <rPr>
        <b/>
        <sz val="10"/>
        <rFont val="Calibri"/>
        <family val="2"/>
        <scheme val="minor"/>
      </rPr>
      <t xml:space="preserve">
Round 1 - </t>
    </r>
    <r>
      <rPr>
        <sz val="10"/>
        <rFont val="Calibri"/>
        <family val="2"/>
        <scheme val="minor"/>
      </rPr>
      <t xml:space="preserve">Mandatory sections + Mental Health 
</t>
    </r>
    <r>
      <rPr>
        <b/>
        <sz val="10"/>
        <rFont val="Calibri"/>
        <family val="2"/>
        <scheme val="minor"/>
      </rPr>
      <t xml:space="preserve">Round 2 - </t>
    </r>
    <r>
      <rPr>
        <sz val="10"/>
        <rFont val="Calibri"/>
        <family val="2"/>
        <scheme val="minor"/>
      </rPr>
      <t xml:space="preserve">Mandatory sections + Coping strategies and Trust </t>
    </r>
    <r>
      <rPr>
        <b/>
        <sz val="10"/>
        <rFont val="Calibri"/>
        <family val="2"/>
        <scheme val="minor"/>
      </rPr>
      <t xml:space="preserve">
Round 3 - </t>
    </r>
    <r>
      <rPr>
        <sz val="10"/>
        <rFont val="Calibri"/>
        <family val="2"/>
        <scheme val="minor"/>
      </rPr>
      <t xml:space="preserve">Round 1 
</t>
    </r>
    <r>
      <rPr>
        <b/>
        <sz val="10"/>
        <rFont val="Calibri"/>
        <family val="2"/>
        <scheme val="minor"/>
      </rPr>
      <t xml:space="preserve">Round 4 - </t>
    </r>
    <r>
      <rPr>
        <sz val="10"/>
        <rFont val="Calibri"/>
        <family val="2"/>
        <scheme val="minor"/>
      </rPr>
      <t xml:space="preserve">Round 2 </t>
    </r>
  </si>
  <si>
    <t>Thank you so much. I asked you a lot of questions regarding your feelings and thoughts and emotions. For the next three questions, I would like to know if you already sought help for mental problems in the past or right now.</t>
  </si>
  <si>
    <t>Does your household own [item]?</t>
  </si>
  <si>
    <t>4. Food Security and Water</t>
  </si>
  <si>
    <t>Over the last 3 months, has household income been enough to cover food costs so that no family member has to go hungry at the end of the day?</t>
  </si>
  <si>
    <t>على مدى الأشهر الثلاثة الماضية، هل كان دخل الأسرة كافياً لتغطية تكاليف الطعام حتى لا يعاني أي فرد من أفراد الأسرة من الجوع في نهاية اليوم؟</t>
  </si>
  <si>
    <t>Have you received food supplies or assistance from external entities?</t>
  </si>
  <si>
    <t>When did you last receive food assistance? If never received food assistance, skip to sQ405 (Food Sources)</t>
  </si>
  <si>
    <t>Never received food assistance</t>
  </si>
  <si>
    <t>لم يتلق أي مساعدات غذائية</t>
  </si>
  <si>
    <t>Less than a month ago</t>
  </si>
  <si>
    <t>قبل أقل من شهر</t>
  </si>
  <si>
    <t>Between 1 and 3 months ago</t>
  </si>
  <si>
    <t>قبل شهر إلى ثلاثة أشهر</t>
  </si>
  <si>
    <t xml:space="preserve">More than 3 months ago </t>
  </si>
  <si>
    <t>قبل أكثر من ثلاثة أشهر</t>
  </si>
  <si>
    <t>In which form did you receive food assistance? 
(Check all that apply)</t>
  </si>
  <si>
    <t>In-kind</t>
  </si>
  <si>
    <t>عيني</t>
  </si>
  <si>
    <t>Cash</t>
  </si>
  <si>
    <t>نقدي</t>
  </si>
  <si>
    <t>Vouchers</t>
  </si>
  <si>
    <t>قسائم او كوبونات</t>
  </si>
  <si>
    <t xml:space="preserve">Food source codes </t>
  </si>
  <si>
    <t>رموز مصادر الغذاء</t>
  </si>
  <si>
    <t>مصدر الغذاء الرئيسي: من أين تحصل على طعامك بشكل أساسي؟</t>
  </si>
  <si>
    <t>Main food source: Where do you primarily get your food from?</t>
  </si>
  <si>
    <t>1 = Own production (crops, animals)</t>
  </si>
  <si>
    <t xml:space="preserve"> الإنتاج الذاتي (محاصيل، حيوانات)</t>
  </si>
  <si>
    <t>(أدخل الرمز من القائمة أدناه)</t>
  </si>
  <si>
    <t>(Insert code from the list below)</t>
  </si>
  <si>
    <t xml:space="preserve">2 = Fishing / Hunting </t>
  </si>
  <si>
    <t xml:space="preserve"> الصيد / القنص</t>
  </si>
  <si>
    <t xml:space="preserve">3 = Gathering </t>
  </si>
  <si>
    <t>التجميع</t>
  </si>
  <si>
    <t xml:space="preserve">4 = Loan </t>
  </si>
  <si>
    <t>القرض</t>
  </si>
  <si>
    <t>5 = Market (purchase on cash)</t>
  </si>
  <si>
    <t>السوق (شراء نقدًا)</t>
  </si>
  <si>
    <t xml:space="preserve">6 = Market (purchase on credit) </t>
  </si>
  <si>
    <t>السوق (شراء بالائتمان)</t>
  </si>
  <si>
    <t xml:space="preserve">7 = Beg for food </t>
  </si>
  <si>
    <t xml:space="preserve"> التسول للحصول على الطعام</t>
  </si>
  <si>
    <t xml:space="preserve">8 = Exchange labor or items for food </t>
  </si>
  <si>
    <t>تبادل العمل أو الأشياء مقابل الطعام</t>
  </si>
  <si>
    <t xml:space="preserve">9 = Gift (food) from family/relatives </t>
  </si>
  <si>
    <t>هدية (طعام) من العائلة / الأقارب</t>
  </si>
  <si>
    <t>10= Food aid (NGOs, WFP)</t>
  </si>
  <si>
    <t>المساعدة الغذائية (منظمات غير حكومية، برنامج الأغذية العالمي)</t>
  </si>
  <si>
    <r>
      <t xml:space="preserve">Section 3: Food Consumption (Past 7 days) </t>
    </r>
    <r>
      <rPr>
        <sz val="10"/>
        <color rgb="FF000000"/>
        <rFont val="Arial Narrow"/>
        <family val="2"/>
      </rPr>
      <t>For the following questions, please indicate the number of days your household consumed the specified food items in the past 7 days:</t>
    </r>
  </si>
  <si>
    <t xml:space="preserve">
القسم ٣: استهلاك الطعام (الـ٧ أيام الماضية)  
بالنسبة للأسئلة التالية، يرجى الإشارة إلى عدد الأيام التي استهلكت فيها أسرتك المواد الغذائية المحددة في الأيام الـ٧ الماضية:</t>
  </si>
  <si>
    <r>
      <rPr>
        <b/>
        <sz val="10"/>
        <color rgb="FF000000"/>
        <rFont val="Arial Narrow"/>
        <family val="2"/>
      </rPr>
      <t>Main staple starches</t>
    </r>
    <r>
      <rPr>
        <sz val="10"/>
        <color rgb="FF000000"/>
        <rFont val="Arial Narrow"/>
        <family val="2"/>
      </rPr>
      <t>, including cereals, grains, tubers and/or roots (such as potatoes, rice, pasta, bread, wheat flour, or other grains/cereals)</t>
    </r>
  </si>
  <si>
    <t>Days</t>
  </si>
  <si>
    <t>الايام</t>
  </si>
  <si>
    <t>البقوليات، والمكسرات، و/أو البذور (بما في ذلك الفول، الفاصوليا، البازلاء، الفول السوداني، العدس أو غيرها)</t>
  </si>
  <si>
    <r>
      <rPr>
        <b/>
        <sz val="10"/>
        <color rgb="FF000000"/>
        <rFont val="Arial Narrow"/>
        <family val="2"/>
      </rPr>
      <t>Pulses, nuts, and/or seeds</t>
    </r>
    <r>
      <rPr>
        <sz val="10"/>
        <color rgb="FF000000"/>
        <rFont val="Arial Narrow"/>
        <family val="2"/>
      </rPr>
      <t xml:space="preserve"> (Including beans, fava bean, peas, peanuts, lentils or others)</t>
    </r>
  </si>
  <si>
    <t>البقوليات، والمكسرات، و/أو البذور (بما في ذلك الفاصوليا، الفول، البازلاء، الفول السوداني، العدس أو غيرها)</t>
  </si>
  <si>
    <r>
      <rPr>
        <b/>
        <sz val="10"/>
        <color rgb="FF000000"/>
        <rFont val="Arial Narrow"/>
        <family val="2"/>
      </rPr>
      <t>Vegetables and/or leaves</t>
    </r>
    <r>
      <rPr>
        <sz val="10"/>
        <color rgb="FF000000"/>
        <rFont val="Arial Narrow"/>
        <family val="2"/>
      </rPr>
      <t xml:space="preserve"> (including carrots, tomatoes, cucumbers, red peppers, pumpkin, kale, jarjir, onions, broccoli, spinach, lettuce or other vegetables) </t>
    </r>
  </si>
  <si>
    <t>الخضروات و/أو الأوراق (بما في ذلك الجزر، الطماطم، الخيار، الفلفل الأحمر، القرع، الكالي، الجرجير، البصل، البروكلي، السبانخ، الخس أو غيرها من الخضروات)</t>
  </si>
  <si>
    <r>
      <rPr>
        <b/>
        <sz val="10"/>
        <color rgb="FF000000"/>
        <rFont val="Arial Narrow"/>
        <family val="2"/>
      </rPr>
      <t>Fruits</t>
    </r>
    <r>
      <rPr>
        <sz val="10"/>
        <color rgb="FF000000"/>
        <rFont val="Arial Narrow"/>
        <family val="2"/>
      </rPr>
      <t xml:space="preserve"> (including citrus fruits such as oranges and limes, apricots, apples, dates, tangerine and other fruits)</t>
    </r>
  </si>
  <si>
    <t>الفواكه (بما في ذلك الفواكه الحمضية مثل البرتقال والليمون، والمشمش، والتفاح، والتمور، واليوسفي وغيرها من الفواكه)</t>
  </si>
  <si>
    <r>
      <rPr>
        <b/>
        <sz val="10"/>
        <color rgb="FF000000"/>
        <rFont val="Arial Narrow"/>
        <family val="2"/>
      </rPr>
      <t>Meat, eggs and/or fish or other seafood</t>
    </r>
    <r>
      <rPr>
        <sz val="10"/>
        <color rgb="FF000000"/>
        <rFont val="Arial Narrow"/>
        <family val="2"/>
      </rPr>
      <t xml:space="preserve"> as a main dish, so not as a condiment</t>
    </r>
  </si>
  <si>
    <t>اللحوم، البيض و/أو الأسماك أو المأكولات البحرية الأخرى كطبق رئيسي، وليس كمُكمل غذائي</t>
  </si>
  <si>
    <t xml:space="preserve">In the past 7 days, how many days did your household consume a substantial amount of milk (powdered or fresh) or other dairy products (including yogurt/Kefir, cheese, curd, condensed milk, sour cream or others)? (Excluding butter) </t>
  </si>
  <si>
    <t>في الأيام الـ7 الماضية، كم عدد الأيام التي استهلكت فيها أسرتك كمية كبيرة من الحليب (مسحوق أو طازج) أو منتجات الألبان الأخرى (بما في ذلك الزبادي/الكفير، الجبن، اللبن الرائب، الحليب المكثف، الكريمة الحامضة أو غيرها)؟ (باستثناء الزبدة)</t>
  </si>
  <si>
    <t xml:space="preserve">In the past 7 days, how many days did your household eat oil, fat or butter? (Including vegetable oil, palm oil, margarine, other fats / oil)  </t>
  </si>
  <si>
    <t>في الأيام الـ7 الماضية، كم عدد الأيام التي استهلكت فيها أسرتك الزيت، أو الدهن، أو الزبدة؟ (بما في ذلك زيت النبات، زيت النخيل، السمن، أو الدهون/الزيوت الأخرى</t>
  </si>
  <si>
    <t>In the past 7 days, how many days did your household consumed sugar or sweets? (Sugar, honey, jam, cakes, candy, cookies, sugary drinks, other)</t>
  </si>
  <si>
    <t>في الأيام الـ7 الماضية، كم عدد الأيام التي استهلكت فيها أسرتك السكر أو الحلويات؟ (السكر، العسل، المربى، الكعك، الحلوى، البسكويت، المشروبات السكرية، أو غيرها</t>
  </si>
  <si>
    <t>414 a- During the past 30 days, did anyone in your household have to engage in any following actions due to a lack of food or a lack of money to buy food?</t>
  </si>
  <si>
    <t>CODE</t>
  </si>
  <si>
    <t>414 b- If no, why?</t>
  </si>
  <si>
    <t>1 = No, because it wasn't necessary</t>
  </si>
  <si>
    <t>1= Yes</t>
  </si>
  <si>
    <t>2 = No, because I already aplied this strategy i.e (read strategy... ) and I cannot continue to do</t>
  </si>
  <si>
    <t>2= No</t>
  </si>
  <si>
    <r>
      <t xml:space="preserve">3 = N.A. (I did not have animals/Assets in the first place; </t>
    </r>
    <r>
      <rPr>
        <sz val="10"/>
        <color rgb="FFFF0000"/>
        <rFont val="Arial Narrow"/>
        <family val="2"/>
      </rPr>
      <t>Not socially acceptable</t>
    </r>
    <r>
      <rPr>
        <sz val="10"/>
        <color theme="1"/>
        <rFont val="Arial Narrow"/>
        <family val="2"/>
      </rPr>
      <t>)</t>
    </r>
  </si>
  <si>
    <t>3 = Don't know</t>
  </si>
  <si>
    <t>4 = Other (to be precised).</t>
  </si>
  <si>
    <t>1. Sold household assets/goods (radio, furniture, refrigerator, television, jewelry etc.)</t>
  </si>
  <si>
    <t>2. Reduced non-food expenses on health (including drugs) and education</t>
  </si>
  <si>
    <t>3. Sold productive assets or means of transport (sewing machine, wheelbarrow, bicycle, car, etc.)</t>
  </si>
  <si>
    <t>4. Spent savings</t>
  </si>
  <si>
    <t>5. Borrowed money / food from a formal lender / bank</t>
  </si>
  <si>
    <t>6. Sold house or land</t>
  </si>
  <si>
    <t>7. Withdrew children from school</t>
  </si>
  <si>
    <t>Food Security</t>
  </si>
  <si>
    <t xml:space="preserve">Worrying too much about different things </t>
  </si>
  <si>
    <t>القلق المفرط على أشياء مختلفة؟</t>
  </si>
  <si>
    <t>Being so restless that it is hard to sit still</t>
  </si>
  <si>
    <r>
      <t xml:space="preserve">Feeling nervous, anxious or on edge 
</t>
    </r>
    <r>
      <rPr>
        <sz val="11"/>
        <color theme="4"/>
        <rFont val="Calibri"/>
        <family val="2"/>
      </rPr>
      <t>(also only one answer is possible for all three aspects. If the respondend only experience one or more aspect is not important. The respondend has to give ONE answer in total for this question, although three feelings are named)</t>
    </r>
  </si>
  <si>
    <r>
      <rPr>
        <sz val="11"/>
        <color theme="1"/>
        <rFont val="Calibri"/>
        <family val="2"/>
        <scheme val="minor"/>
      </rPr>
      <t>الشعور بالغضب أو القلق أو الانفعال الشديد؟</t>
    </r>
    <r>
      <rPr>
        <sz val="11"/>
        <color theme="4"/>
        <rFont val="Calibri"/>
        <family val="2"/>
        <scheme val="minor"/>
      </rPr>
      <t xml:space="preserve">
(أيضًا، يمكن إعطاء إجابة واحدة فقط لجميع الجوانب الثلاثة. إذا كان المستجيب يشعر بجانب واحد أو أكثر، فذلك غير مهم. يجب على المستجيب إعطاء إجابة واحدة فقط في مجموع لهذا السؤال، على الرغم من تسمية ثلاثة جوانب.)</t>
    </r>
  </si>
  <si>
    <r>
      <t xml:space="preserve">Not being able to stop or control worrying
</t>
    </r>
    <r>
      <rPr>
        <sz val="11"/>
        <color theme="4"/>
        <rFont val="Calibri"/>
        <family val="2"/>
      </rPr>
      <t>(also only one answer is possible for all three aspects. If the respondend only experience one or more aspect is not important. The respondend has to give ONE answer in total for this question, although three feelings are named)</t>
    </r>
  </si>
  <si>
    <r>
      <rPr>
        <sz val="11"/>
        <color theme="1"/>
        <rFont val="Calibri"/>
        <family val="2"/>
        <scheme val="minor"/>
      </rPr>
      <t>عدم القدرة على إنهاء القلق أو التحكّم فيه؟</t>
    </r>
    <r>
      <rPr>
        <sz val="11"/>
        <color theme="4"/>
        <rFont val="Calibri"/>
        <family val="2"/>
        <scheme val="minor"/>
      </rPr>
      <t xml:space="preserve">
(أيضًا، يمكن إعطاء إجابة واحدة فقط لجميع الجوانب الثلاثة. إذا كان المستجيب يشعر بجانب واحد أو أكثر، فذلك غير مهم. يجب على المستجيب إعطاء إجابة واحدة فقط في مجموع لهذا السؤال، على الرغم من تسمية ثلاثة جوانب.)</t>
    </r>
  </si>
  <si>
    <r>
      <rPr>
        <sz val="11"/>
        <color theme="1"/>
        <rFont val="Calibri"/>
        <family val="2"/>
        <scheme val="minor"/>
      </rPr>
      <t>شدة الاضطراب لدرجة صعوبة أنت تبقى هاديء ؟</t>
    </r>
  </si>
  <si>
    <r>
      <rPr>
        <sz val="11"/>
        <color theme="1"/>
        <rFont val="Calibri"/>
        <family val="2"/>
        <scheme val="minor"/>
      </rPr>
      <t>الشّعور بالخوف كأن  شيئا فضيعا قد يحدث؟</t>
    </r>
  </si>
  <si>
    <t>2. Displacement</t>
  </si>
  <si>
    <t>5. Mental health - to be administered to one male and one female in the household</t>
  </si>
  <si>
    <t>101_1</t>
  </si>
  <si>
    <t xml:space="preserve">How many different localities has your household  been living in since the start of the conflict (April 2023)? </t>
  </si>
  <si>
    <t>8. Begging</t>
  </si>
  <si>
    <t>9. Sold more animals (non-productive) than usual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</si>
</sst>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000401]0"/>
    <numFmt numFmtId="165" formatCode="0.00_);\(0.00\)"/>
  </numFmts>
  <fonts count="36" x14ac:knownFonts="1">
    <font>
      <sz val="11"/>
      <color theme="1"/>
      <name val="Calibri"/>
      <family val="2"/>
      <scheme val="minor"/>
    </font>
    <font>
      <sz val="11"/>
      <color rgb="FFFF0000"/>
      <name val="Calibri"/>
      <family val="2"/>
      <scheme val="minor"/>
    </font>
    <font>
      <b/>
      <sz val="11"/>
      <color theme="1"/>
      <name val="Calibri"/>
      <family val="2"/>
      <scheme val="minor"/>
    </font>
    <font>
      <b/>
      <sz val="14"/>
      <name val="Calibri"/>
      <family val="2"/>
      <scheme val="minor"/>
    </font>
    <font>
      <sz val="11"/>
      <name val="Calibri"/>
      <family val="2"/>
      <scheme val="minor"/>
    </font>
    <font>
      <b/>
      <sz val="11"/>
      <name val="Calibri"/>
      <family val="2"/>
      <scheme val="minor"/>
    </font>
    <font>
      <sz val="11"/>
      <color theme="1"/>
      <name val="Calibri"/>
      <family val="2"/>
      <scheme val="minor"/>
    </font>
    <font>
      <sz val="10"/>
      <name val="Arial"/>
      <family val="2"/>
    </font>
    <font>
      <b/>
      <sz val="12"/>
      <color theme="1"/>
      <name val="Arial Narrow"/>
      <family val="2"/>
    </font>
    <font>
      <b/>
      <sz val="10"/>
      <color theme="1"/>
      <name val="Arial Narrow"/>
      <family val="2"/>
    </font>
    <font>
      <sz val="10"/>
      <color theme="1"/>
      <name val="Arial Narrow"/>
      <family val="2"/>
    </font>
    <font>
      <sz val="10"/>
      <color rgb="FF000000"/>
      <name val="Arial Narrow"/>
      <family val="2"/>
    </font>
    <font>
      <sz val="10"/>
      <name val="Arial Narrow"/>
      <family val="2"/>
    </font>
    <font>
      <b/>
      <sz val="10"/>
      <name val="Arial Narrow"/>
      <family val="2"/>
    </font>
    <font>
      <i/>
      <sz val="10"/>
      <name val="Arial Narrow"/>
      <family val="2"/>
    </font>
    <font>
      <sz val="10"/>
      <color rgb="FFFF0000"/>
      <name val="Arial Narrow"/>
      <family val="2"/>
    </font>
    <font>
      <sz val="10"/>
      <color theme="2"/>
      <name val="Arial Narrow"/>
      <family val="2"/>
    </font>
    <font>
      <i/>
      <sz val="10"/>
      <color theme="1"/>
      <name val="Arial Narrow"/>
      <family val="2"/>
    </font>
    <font>
      <b/>
      <sz val="10"/>
      <color rgb="FF000000"/>
      <name val="Arial Narrow"/>
      <family val="2"/>
    </font>
    <font>
      <i/>
      <sz val="10"/>
      <color rgb="FF000000"/>
      <name val="Arial Narrow"/>
      <family val="2"/>
    </font>
    <font>
      <sz val="10"/>
      <color rgb="FFC00000"/>
      <name val="Arial Narrow"/>
      <family val="2"/>
    </font>
    <font>
      <sz val="10"/>
      <color theme="4"/>
      <name val="Arial Narrow"/>
      <family val="2"/>
    </font>
    <font>
      <sz val="10"/>
      <color rgb="FF00B050"/>
      <name val="Arial Narrow"/>
      <family val="2"/>
    </font>
    <font>
      <b/>
      <sz val="10"/>
      <color rgb="FF00B050"/>
      <name val="Arial Narrow"/>
      <family val="2"/>
    </font>
    <font>
      <sz val="10"/>
      <color theme="9"/>
      <name val="Arial Narrow"/>
      <family val="2"/>
    </font>
    <font>
      <strike/>
      <sz val="10"/>
      <color theme="1"/>
      <name val="Arial Narrow"/>
      <family val="2"/>
    </font>
    <font>
      <b/>
      <sz val="9"/>
      <name val="Arial"/>
      <family val="2"/>
    </font>
    <font>
      <sz val="9"/>
      <color theme="1"/>
      <name val="Arial"/>
      <family val="2"/>
    </font>
    <font>
      <b/>
      <sz val="10"/>
      <name val="Calibri"/>
      <family val="2"/>
      <scheme val="minor"/>
    </font>
    <font>
      <sz val="10"/>
      <name val="Calibri"/>
      <family val="2"/>
      <scheme val="minor"/>
    </font>
    <font>
      <b/>
      <sz val="11"/>
      <color theme="1"/>
      <name val="Calibri"/>
      <family val="2"/>
    </font>
    <font>
      <sz val="11"/>
      <color theme="1"/>
      <name val="Calibri"/>
      <family val="2"/>
    </font>
    <font>
      <sz val="11"/>
      <color theme="4"/>
      <name val="Calibri"/>
      <family val="2"/>
    </font>
    <font>
      <sz val="11"/>
      <color rgb="FF00B050"/>
      <name val="Calibri"/>
      <family val="2"/>
    </font>
    <font>
      <sz val="11"/>
      <color theme="4"/>
      <name val="Calibri"/>
      <family val="2"/>
      <scheme val="minor"/>
    </font>
    <font>
      <sz val="11"/>
      <color rgb="FF00B05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7"/>
        <bgColor indexed="64"/>
      </patternFill>
    </fill>
    <fill>
      <patternFill patternType="solid">
        <fgColor rgb="FFFFC000"/>
        <bgColor indexed="64"/>
      </patternFill>
    </fill>
    <fill>
      <patternFill patternType="solid">
        <fgColor theme="4" tint="0.39997558519241921"/>
        <bgColor indexed="64"/>
      </patternFill>
    </fill>
    <fill>
      <patternFill patternType="solid">
        <fgColor rgb="FF00B050"/>
        <bgColor indexed="64"/>
      </patternFill>
    </fill>
  </fills>
  <borders count="6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style="medium">
        <color indexed="64"/>
      </top>
      <bottom/>
      <diagonal/>
    </border>
    <border>
      <left/>
      <right/>
      <top/>
      <bottom style="thin">
        <color indexed="64"/>
      </bottom>
      <diagonal/>
    </border>
    <border>
      <left style="thin">
        <color indexed="64"/>
      </left>
      <right style="thin">
        <color indexed="64"/>
      </right>
      <top style="medium">
        <color indexed="64"/>
      </top>
      <bottom/>
      <diagonal/>
    </border>
    <border>
      <left style="medium">
        <color indexed="64"/>
      </left>
      <right style="thin">
        <color rgb="FF000000"/>
      </right>
      <top style="thin">
        <color indexed="64"/>
      </top>
      <bottom/>
      <diagonal/>
    </border>
    <border>
      <left style="medium">
        <color indexed="64"/>
      </left>
      <right style="thin">
        <color rgb="FF000000"/>
      </right>
      <top/>
      <bottom/>
      <diagonal/>
    </border>
    <border>
      <left style="medium">
        <color indexed="64"/>
      </left>
      <right style="thin">
        <color rgb="FF000000"/>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right style="thin">
        <color indexed="64"/>
      </right>
      <top/>
      <bottom/>
      <diagonal/>
    </border>
    <border>
      <left style="dotted">
        <color auto="1"/>
      </left>
      <right/>
      <top style="dotted">
        <color auto="1"/>
      </top>
      <bottom style="dotted">
        <color auto="1"/>
      </bottom>
      <diagonal/>
    </border>
    <border>
      <left/>
      <right/>
      <top style="dotted">
        <color indexed="64"/>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auto="1"/>
      </left>
      <right/>
      <top style="dotted">
        <color auto="1"/>
      </top>
      <bottom style="thin">
        <color auto="1"/>
      </bottom>
      <diagonal/>
    </border>
    <border>
      <left/>
      <right/>
      <top style="dotted">
        <color auto="1"/>
      </top>
      <bottom style="thin">
        <color auto="1"/>
      </bottom>
      <diagonal/>
    </border>
    <border>
      <left/>
      <right style="thin">
        <color auto="1"/>
      </right>
      <top style="dotted">
        <color auto="1"/>
      </top>
      <bottom style="thin">
        <color auto="1"/>
      </bottom>
      <diagonal/>
    </border>
    <border>
      <left/>
      <right style="thin">
        <color auto="1"/>
      </right>
      <top style="dotted">
        <color auto="1"/>
      </top>
      <bottom style="dotted">
        <color auto="1"/>
      </bottom>
      <diagonal/>
    </border>
    <border>
      <left style="thin">
        <color indexed="64"/>
      </left>
      <right/>
      <top/>
      <bottom style="dotted">
        <color auto="1"/>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top/>
      <bottom style="medium">
        <color indexed="64"/>
      </bottom>
      <diagonal/>
    </border>
    <border>
      <left style="thin">
        <color indexed="64"/>
      </left>
      <right style="thin">
        <color indexed="64"/>
      </right>
      <top style="thin">
        <color indexed="64"/>
      </top>
      <bottom style="double">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medium">
        <color indexed="64"/>
      </left>
      <right style="thin">
        <color indexed="64"/>
      </right>
      <top/>
      <bottom style="medium">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double">
        <color indexed="64"/>
      </top>
      <bottom style="thin">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medium">
        <color indexed="64"/>
      </left>
      <right/>
      <top style="thin">
        <color indexed="64"/>
      </top>
      <bottom/>
      <diagonal/>
    </border>
  </borders>
  <cellStyleXfs count="6">
    <xf numFmtId="0" fontId="0" fillId="0" borderId="0"/>
    <xf numFmtId="0" fontId="6" fillId="0" borderId="0"/>
    <xf numFmtId="0" fontId="7" fillId="0" borderId="0"/>
    <xf numFmtId="0" fontId="7" fillId="0" borderId="0"/>
    <xf numFmtId="0" fontId="6" fillId="0" borderId="0"/>
    <xf numFmtId="0" fontId="7" fillId="0" borderId="0"/>
  </cellStyleXfs>
  <cellXfs count="500">
    <xf numFmtId="0" fontId="0" fillId="0" borderId="0" xfId="0"/>
    <xf numFmtId="0" fontId="0" fillId="0" borderId="0" xfId="0" applyAlignment="1">
      <alignment wrapText="1"/>
    </xf>
    <xf numFmtId="0" fontId="0" fillId="0" borderId="0" xfId="0" applyAlignment="1">
      <alignment horizontal="left" vertical="center" wrapText="1"/>
    </xf>
    <xf numFmtId="0" fontId="0" fillId="0" borderId="0" xfId="0" applyAlignment="1">
      <alignment vertical="center" wrapText="1"/>
    </xf>
    <xf numFmtId="0" fontId="1" fillId="0" borderId="0" xfId="0" applyFont="1" applyAlignment="1">
      <alignment wrapText="1"/>
    </xf>
    <xf numFmtId="0" fontId="2" fillId="0" borderId="0" xfId="0" applyFont="1" applyAlignment="1">
      <alignment horizontal="center" vertical="center" wrapText="1"/>
    </xf>
    <xf numFmtId="0" fontId="2" fillId="0" borderId="0" xfId="0" applyFont="1" applyAlignment="1">
      <alignment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1" xfId="0" applyFont="1" applyBorder="1" applyAlignment="1">
      <alignment horizontal="center" vertical="center" wrapText="1"/>
    </xf>
    <xf numFmtId="0" fontId="0" fillId="0" borderId="2" xfId="0" applyBorder="1" applyAlignment="1">
      <alignment wrapText="1"/>
    </xf>
    <xf numFmtId="0" fontId="0" fillId="0" borderId="3" xfId="0" applyBorder="1" applyAlignment="1">
      <alignment wrapText="1"/>
    </xf>
    <xf numFmtId="0" fontId="4" fillId="0" borderId="0" xfId="0" applyFont="1"/>
    <xf numFmtId="0" fontId="3" fillId="0" borderId="0" xfId="0" applyFont="1" applyAlignment="1">
      <alignment horizontal="left" vertical="top"/>
    </xf>
    <xf numFmtId="0" fontId="5" fillId="0" borderId="0" xfId="0" applyFont="1" applyAlignment="1">
      <alignment wrapText="1"/>
    </xf>
    <xf numFmtId="0" fontId="5" fillId="0" borderId="35" xfId="0" applyFont="1" applyBorder="1" applyAlignment="1">
      <alignment wrapText="1"/>
    </xf>
    <xf numFmtId="0" fontId="0" fillId="0" borderId="35" xfId="0" applyBorder="1"/>
    <xf numFmtId="0" fontId="4" fillId="0" borderId="2" xfId="0" applyFont="1" applyBorder="1" applyAlignment="1">
      <alignment horizontal="left" vertical="center" wrapText="1"/>
    </xf>
    <xf numFmtId="0" fontId="0" fillId="3" borderId="1" xfId="0" applyFill="1" applyBorder="1" applyAlignment="1">
      <alignment vertical="center" wrapText="1"/>
    </xf>
    <xf numFmtId="0" fontId="0" fillId="3" borderId="0" xfId="0" applyFill="1" applyAlignment="1">
      <alignment wrapText="1"/>
    </xf>
    <xf numFmtId="0" fontId="8" fillId="0" borderId="0" xfId="0" applyFont="1" applyAlignment="1">
      <alignment horizontal="center" vertical="center"/>
    </xf>
    <xf numFmtId="0" fontId="8" fillId="0" borderId="0" xfId="0" applyFont="1" applyAlignment="1">
      <alignment horizontal="left" vertical="center"/>
    </xf>
    <xf numFmtId="0" fontId="10" fillId="0" borderId="0" xfId="0" applyFont="1" applyAlignment="1">
      <alignment horizontal="center" vertical="center"/>
    </xf>
    <xf numFmtId="0" fontId="10" fillId="0" borderId="0" xfId="0" applyFont="1"/>
    <xf numFmtId="49" fontId="10" fillId="0" borderId="37" xfId="0" applyNumberFormat="1" applyFont="1" applyBorder="1" applyAlignment="1">
      <alignment horizontal="center" vertical="center" wrapText="1"/>
    </xf>
    <xf numFmtId="49" fontId="10" fillId="0" borderId="28" xfId="0" applyNumberFormat="1" applyFont="1" applyBorder="1" applyAlignment="1">
      <alignment horizontal="center" vertical="center" wrapText="1"/>
    </xf>
    <xf numFmtId="0" fontId="10" fillId="0" borderId="36" xfId="0" applyFont="1" applyBorder="1"/>
    <xf numFmtId="0" fontId="10" fillId="0" borderId="37" xfId="0" applyFont="1" applyBorder="1" applyAlignment="1">
      <alignment horizontal="right" vertical="center" wrapText="1"/>
    </xf>
    <xf numFmtId="0" fontId="9" fillId="0" borderId="0" xfId="0" applyFont="1" applyAlignment="1">
      <alignment horizontal="center" vertical="center"/>
    </xf>
    <xf numFmtId="0" fontId="10" fillId="0" borderId="40" xfId="0" applyFont="1" applyBorder="1" applyAlignment="1">
      <alignment horizontal="right" vertical="center" shrinkToFit="1"/>
    </xf>
    <xf numFmtId="49" fontId="10" fillId="0" borderId="40" xfId="0" applyNumberFormat="1" applyFont="1" applyBorder="1" applyAlignment="1">
      <alignment horizontal="right" vertical="center" shrinkToFit="1"/>
    </xf>
    <xf numFmtId="0" fontId="10" fillId="0" borderId="0" xfId="0" applyFont="1" applyAlignment="1">
      <alignment horizontal="right" vertical="center" wrapText="1"/>
    </xf>
    <xf numFmtId="0" fontId="10" fillId="0" borderId="41" xfId="0" applyFont="1" applyBorder="1" applyAlignment="1">
      <alignment horizontal="right" vertical="center" wrapText="1"/>
    </xf>
    <xf numFmtId="0" fontId="10" fillId="0" borderId="38" xfId="0" applyFont="1" applyBorder="1" applyAlignment="1">
      <alignment horizontal="center" vertical="center" wrapText="1"/>
    </xf>
    <xf numFmtId="49" fontId="10" fillId="0" borderId="13" xfId="0" applyNumberFormat="1" applyFont="1" applyBorder="1" applyAlignment="1">
      <alignment horizontal="center" vertical="center" wrapText="1"/>
    </xf>
    <xf numFmtId="49" fontId="10" fillId="0" borderId="19"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49" fontId="10" fillId="0" borderId="13" xfId="0" applyNumberFormat="1" applyFont="1" applyBorder="1" applyAlignment="1">
      <alignment horizontal="left" vertical="center"/>
    </xf>
    <xf numFmtId="49" fontId="10" fillId="0" borderId="19" xfId="0" applyNumberFormat="1" applyFont="1" applyBorder="1" applyAlignment="1">
      <alignment horizontal="center" vertical="center"/>
    </xf>
    <xf numFmtId="0" fontId="10" fillId="0" borderId="25" xfId="0" applyFont="1" applyBorder="1" applyAlignment="1">
      <alignment horizontal="center" vertical="center" wrapText="1"/>
    </xf>
    <xf numFmtId="0" fontId="11" fillId="0" borderId="48" xfId="0" applyFont="1" applyBorder="1" applyAlignment="1">
      <alignment vertical="top" wrapText="1"/>
    </xf>
    <xf numFmtId="0" fontId="11" fillId="0" borderId="49" xfId="0" applyFont="1" applyBorder="1" applyAlignment="1">
      <alignment vertical="top" wrapText="1"/>
    </xf>
    <xf numFmtId="0" fontId="11" fillId="0" borderId="50" xfId="0" applyFont="1" applyBorder="1" applyAlignment="1">
      <alignment vertical="top" wrapText="1"/>
    </xf>
    <xf numFmtId="0" fontId="11" fillId="0" borderId="47" xfId="0" applyFont="1" applyBorder="1" applyAlignment="1">
      <alignment vertical="top" wrapText="1"/>
    </xf>
    <xf numFmtId="0" fontId="12" fillId="0" borderId="0" xfId="0" applyFont="1" applyAlignment="1">
      <alignment vertical="center"/>
    </xf>
    <xf numFmtId="0" fontId="13" fillId="0" borderId="0" xfId="0" applyFont="1" applyAlignment="1">
      <alignment vertical="center"/>
    </xf>
    <xf numFmtId="0" fontId="12" fillId="0" borderId="0" xfId="0" applyFont="1" applyAlignment="1">
      <alignment vertical="center" wrapText="1"/>
    </xf>
    <xf numFmtId="0" fontId="12" fillId="0" borderId="0" xfId="0" applyFont="1" applyAlignment="1">
      <alignment horizontal="center" vertical="center"/>
    </xf>
    <xf numFmtId="0" fontId="13" fillId="0" borderId="0" xfId="0" applyFont="1" applyAlignment="1">
      <alignment vertical="center" wrapText="1"/>
    </xf>
    <xf numFmtId="0" fontId="13" fillId="0" borderId="0" xfId="0" applyFont="1" applyAlignment="1">
      <alignment horizontal="center" vertical="center"/>
    </xf>
    <xf numFmtId="0" fontId="13" fillId="0" borderId="47" xfId="0" applyFont="1" applyBorder="1" applyAlignment="1">
      <alignment horizontal="left" vertical="center" wrapText="1"/>
    </xf>
    <xf numFmtId="0" fontId="9" fillId="0" borderId="47" xfId="0" applyFont="1" applyBorder="1" applyAlignment="1">
      <alignment wrapText="1"/>
    </xf>
    <xf numFmtId="0" fontId="9" fillId="0" borderId="47" xfId="0" applyFont="1" applyBorder="1" applyAlignment="1">
      <alignment vertical="top"/>
    </xf>
    <xf numFmtId="0" fontId="13" fillId="0" borderId="47" xfId="0" applyFont="1" applyBorder="1" applyAlignment="1">
      <alignment horizontal="center" vertical="center" wrapText="1"/>
    </xf>
    <xf numFmtId="0" fontId="13" fillId="0" borderId="48" xfId="0" applyFont="1" applyBorder="1" applyAlignment="1">
      <alignment horizontal="left" wrapText="1"/>
    </xf>
    <xf numFmtId="0" fontId="10" fillId="0" borderId="48" xfId="0" applyFont="1" applyBorder="1" applyAlignment="1">
      <alignment wrapText="1"/>
    </xf>
    <xf numFmtId="0" fontId="10" fillId="0" borderId="48" xfId="0" applyFont="1" applyBorder="1" applyAlignment="1">
      <alignment vertical="top"/>
    </xf>
    <xf numFmtId="0" fontId="12" fillId="0" borderId="48" xfId="0" applyFont="1" applyBorder="1" applyAlignment="1">
      <alignment horizontal="center" vertical="center" wrapText="1"/>
    </xf>
    <xf numFmtId="0" fontId="13" fillId="0" borderId="48" xfId="0" applyFont="1" applyBorder="1" applyAlignment="1">
      <alignment horizontal="left" vertical="center" wrapText="1"/>
    </xf>
    <xf numFmtId="0" fontId="13" fillId="0" borderId="49" xfId="0" applyFont="1" applyBorder="1" applyAlignment="1">
      <alignment horizontal="left" vertical="center" wrapText="1"/>
    </xf>
    <xf numFmtId="0" fontId="10" fillId="0" borderId="49" xfId="0" applyFont="1" applyBorder="1" applyAlignment="1">
      <alignment wrapText="1"/>
    </xf>
    <xf numFmtId="0" fontId="10" fillId="0" borderId="49" xfId="0" applyFont="1" applyBorder="1" applyAlignment="1">
      <alignment vertical="top"/>
    </xf>
    <xf numFmtId="0" fontId="12" fillId="0" borderId="49" xfId="0" applyFont="1" applyBorder="1" applyAlignment="1">
      <alignment horizontal="center" vertical="center" wrapText="1"/>
    </xf>
    <xf numFmtId="0" fontId="13" fillId="0" borderId="50" xfId="0" applyFont="1" applyBorder="1" applyAlignment="1">
      <alignment horizontal="left" vertical="center" wrapText="1"/>
    </xf>
    <xf numFmtId="0" fontId="10" fillId="0" borderId="50" xfId="0" applyFont="1" applyBorder="1" applyAlignment="1">
      <alignment wrapText="1"/>
    </xf>
    <xf numFmtId="0" fontId="10" fillId="0" borderId="50" xfId="0" applyFont="1" applyBorder="1" applyAlignment="1">
      <alignment vertical="top"/>
    </xf>
    <xf numFmtId="0" fontId="12" fillId="0" borderId="50" xfId="0" applyFont="1" applyBorder="1" applyAlignment="1">
      <alignment horizontal="center" vertical="center" wrapText="1"/>
    </xf>
    <xf numFmtId="0" fontId="10" fillId="0" borderId="49" xfId="0" applyFont="1" applyBorder="1"/>
    <xf numFmtId="0" fontId="10" fillId="0" borderId="47" xfId="0" applyFont="1" applyBorder="1"/>
    <xf numFmtId="0" fontId="12" fillId="0" borderId="47" xfId="0" applyFont="1" applyBorder="1" applyAlignment="1">
      <alignment horizontal="center" vertical="center" wrapText="1"/>
    </xf>
    <xf numFmtId="0" fontId="10" fillId="0" borderId="48" xfId="0" applyFont="1" applyBorder="1"/>
    <xf numFmtId="0" fontId="13" fillId="0" borderId="48" xfId="0" applyFont="1" applyBorder="1" applyAlignment="1">
      <alignment horizontal="center" vertical="center" wrapText="1"/>
    </xf>
    <xf numFmtId="0" fontId="12" fillId="0" borderId="48" xfId="0" applyFont="1" applyBorder="1" applyAlignment="1">
      <alignment vertical="center" wrapText="1"/>
    </xf>
    <xf numFmtId="0" fontId="12" fillId="0" borderId="48" xfId="0" applyFont="1" applyBorder="1" applyAlignment="1">
      <alignment horizontal="left" vertical="center" wrapText="1"/>
    </xf>
    <xf numFmtId="0" fontId="13" fillId="0" borderId="48" xfId="0" applyFont="1" applyBorder="1" applyAlignment="1">
      <alignment horizontal="left" vertical="center"/>
    </xf>
    <xf numFmtId="0" fontId="12" fillId="0" borderId="48" xfId="0" applyFont="1" applyBorder="1" applyAlignment="1">
      <alignment horizontal="left" vertical="center"/>
    </xf>
    <xf numFmtId="0" fontId="12" fillId="0" borderId="48" xfId="0" applyFont="1" applyBorder="1" applyAlignment="1">
      <alignment vertical="center"/>
    </xf>
    <xf numFmtId="0" fontId="13" fillId="0" borderId="49" xfId="0" applyFont="1" applyBorder="1" applyAlignment="1">
      <alignment horizontal="left" vertical="center"/>
    </xf>
    <xf numFmtId="0" fontId="12" fillId="0" borderId="49" xfId="0" applyFont="1" applyBorder="1" applyAlignment="1">
      <alignment vertical="center" wrapText="1"/>
    </xf>
    <xf numFmtId="0" fontId="12" fillId="0" borderId="49" xfId="0" applyFont="1" applyBorder="1" applyAlignment="1">
      <alignment horizontal="left" vertical="center"/>
    </xf>
    <xf numFmtId="0" fontId="12" fillId="0" borderId="49" xfId="0" applyFont="1" applyBorder="1" applyAlignment="1">
      <alignment vertical="center"/>
    </xf>
    <xf numFmtId="0" fontId="13" fillId="0" borderId="50" xfId="0" applyFont="1" applyBorder="1" applyAlignment="1">
      <alignment horizontal="left" vertical="center"/>
    </xf>
    <xf numFmtId="0" fontId="12" fillId="0" borderId="50" xfId="0" applyFont="1" applyBorder="1" applyAlignment="1">
      <alignment vertical="center" wrapText="1"/>
    </xf>
    <xf numFmtId="0" fontId="12" fillId="0" borderId="50" xfId="0" applyFont="1" applyBorder="1" applyAlignment="1">
      <alignment horizontal="left" vertical="center"/>
    </xf>
    <xf numFmtId="0" fontId="12" fillId="0" borderId="50" xfId="0" applyFont="1" applyBorder="1" applyAlignment="1">
      <alignment vertical="center"/>
    </xf>
    <xf numFmtId="0" fontId="13" fillId="0" borderId="0" xfId="0" applyFont="1" applyAlignment="1">
      <alignment horizontal="left" vertical="center"/>
    </xf>
    <xf numFmtId="0" fontId="12" fillId="0" borderId="0" xfId="0" applyFont="1" applyAlignment="1">
      <alignment horizontal="left" vertical="center" wrapText="1"/>
    </xf>
    <xf numFmtId="0" fontId="10" fillId="3" borderId="0" xfId="0" applyFont="1" applyFill="1" applyAlignment="1">
      <alignment wrapText="1"/>
    </xf>
    <xf numFmtId="0" fontId="10" fillId="0" borderId="0" xfId="0" applyFont="1" applyAlignment="1">
      <alignment vertical="center" wrapText="1"/>
    </xf>
    <xf numFmtId="0" fontId="12" fillId="0" borderId="0" xfId="0" applyFont="1" applyAlignment="1">
      <alignment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3" fillId="0" borderId="0" xfId="0" applyFont="1" applyAlignment="1">
      <alignment wrapText="1"/>
    </xf>
    <xf numFmtId="0" fontId="13" fillId="0" borderId="4" xfId="0" applyFont="1" applyBorder="1" applyAlignment="1">
      <alignment horizontal="center" vertical="center" wrapText="1"/>
    </xf>
    <xf numFmtId="0" fontId="12" fillId="0" borderId="5" xfId="0" applyFont="1" applyBorder="1" applyAlignment="1">
      <alignment horizontal="left" vertical="center" wrapText="1"/>
    </xf>
    <xf numFmtId="0" fontId="12" fillId="0" borderId="5" xfId="0" applyFont="1" applyBorder="1" applyAlignment="1">
      <alignment wrapText="1"/>
    </xf>
    <xf numFmtId="0" fontId="12" fillId="0" borderId="6" xfId="0" applyFont="1" applyBorder="1" applyAlignment="1">
      <alignment wrapText="1"/>
    </xf>
    <xf numFmtId="0" fontId="12" fillId="0" borderId="4" xfId="0" applyFont="1" applyBorder="1" applyAlignment="1">
      <alignment vertical="center" wrapText="1"/>
    </xf>
    <xf numFmtId="164" fontId="12" fillId="0" borderId="6" xfId="0" applyNumberFormat="1" applyFont="1" applyBorder="1" applyAlignment="1">
      <alignment wrapText="1"/>
    </xf>
    <xf numFmtId="0" fontId="12" fillId="0" borderId="13" xfId="0" applyFont="1" applyBorder="1" applyAlignment="1">
      <alignment wrapText="1"/>
    </xf>
    <xf numFmtId="0" fontId="12" fillId="0" borderId="25" xfId="0" applyFont="1" applyBorder="1" applyAlignment="1">
      <alignment vertical="center" wrapText="1"/>
    </xf>
    <xf numFmtId="0" fontId="12" fillId="0" borderId="2" xfId="0" applyFont="1" applyBorder="1" applyAlignment="1">
      <alignment wrapText="1"/>
    </xf>
    <xf numFmtId="0" fontId="12" fillId="0" borderId="11" xfId="0" applyFont="1" applyBorder="1" applyAlignment="1">
      <alignment horizontal="right"/>
    </xf>
    <xf numFmtId="0" fontId="12" fillId="0" borderId="18" xfId="0" applyFont="1" applyBorder="1" applyAlignment="1">
      <alignment wrapText="1"/>
    </xf>
    <xf numFmtId="0" fontId="12" fillId="0" borderId="27" xfId="0" applyFont="1" applyBorder="1" applyAlignment="1">
      <alignment horizontal="right"/>
    </xf>
    <xf numFmtId="0" fontId="12" fillId="0" borderId="18" xfId="0" applyFont="1" applyBorder="1" applyAlignment="1">
      <alignment horizontal="left" vertical="top" wrapText="1"/>
    </xf>
    <xf numFmtId="0" fontId="13" fillId="0" borderId="10" xfId="0" applyFont="1" applyBorder="1" applyAlignment="1">
      <alignment vertical="center" wrapText="1"/>
    </xf>
    <xf numFmtId="0" fontId="12" fillId="0" borderId="2" xfId="0" applyFont="1" applyBorder="1" applyAlignment="1">
      <alignment vertical="center" wrapText="1"/>
    </xf>
    <xf numFmtId="0" fontId="12" fillId="0" borderId="11" xfId="0" applyFont="1" applyBorder="1" applyAlignment="1">
      <alignment vertical="center" wrapText="1"/>
    </xf>
    <xf numFmtId="0" fontId="12" fillId="0" borderId="29" xfId="0" applyFont="1" applyBorder="1" applyAlignment="1">
      <alignment vertical="center" wrapText="1"/>
    </xf>
    <xf numFmtId="0" fontId="12" fillId="0" borderId="3" xfId="0" applyFont="1" applyBorder="1" applyAlignment="1">
      <alignment vertical="center" wrapText="1"/>
    </xf>
    <xf numFmtId="0" fontId="13" fillId="0" borderId="12" xfId="0" applyFont="1" applyBorder="1" applyAlignment="1">
      <alignment vertical="center" wrapText="1"/>
    </xf>
    <xf numFmtId="0" fontId="12" fillId="0" borderId="5" xfId="0" applyFont="1" applyBorder="1" applyAlignment="1">
      <alignment vertical="center" wrapText="1"/>
    </xf>
    <xf numFmtId="0" fontId="12" fillId="0" borderId="13" xfId="0" applyFont="1" applyBorder="1" applyAlignment="1">
      <alignment vertical="center" wrapText="1"/>
    </xf>
    <xf numFmtId="0" fontId="12" fillId="0" borderId="6" xfId="0" applyFont="1" applyBorder="1" applyAlignment="1">
      <alignment vertical="center" wrapText="1"/>
    </xf>
    <xf numFmtId="0" fontId="13" fillId="0" borderId="14" xfId="0" applyFont="1" applyBorder="1" applyAlignment="1">
      <alignment vertical="center" wrapText="1"/>
    </xf>
    <xf numFmtId="0" fontId="12" fillId="0" borderId="30" xfId="0" applyFont="1" applyBorder="1" applyAlignment="1">
      <alignment vertical="center" wrapText="1"/>
    </xf>
    <xf numFmtId="0" fontId="12" fillId="0" borderId="21" xfId="0" applyFont="1" applyBorder="1" applyAlignment="1">
      <alignment wrapText="1"/>
    </xf>
    <xf numFmtId="0" fontId="13" fillId="0" borderId="14" xfId="0" applyFont="1" applyBorder="1" applyAlignment="1">
      <alignment horizontal="center" vertical="center" wrapText="1"/>
    </xf>
    <xf numFmtId="0" fontId="12" fillId="0" borderId="26" xfId="0" applyFont="1" applyBorder="1" applyAlignment="1">
      <alignment vertical="center" wrapText="1"/>
    </xf>
    <xf numFmtId="0" fontId="12" fillId="0" borderId="27" xfId="0" applyFont="1" applyBorder="1" applyAlignment="1">
      <alignment wrapText="1"/>
    </xf>
    <xf numFmtId="0" fontId="12" fillId="0" borderId="6" xfId="0" applyFont="1" applyBorder="1" applyAlignment="1">
      <alignment vertical="top" wrapText="1"/>
    </xf>
    <xf numFmtId="0" fontId="12" fillId="0" borderId="28" xfId="0" applyFont="1" applyBorder="1" applyAlignment="1">
      <alignment vertical="center" wrapText="1"/>
    </xf>
    <xf numFmtId="0" fontId="12" fillId="0" borderId="19" xfId="0" applyFont="1" applyBorder="1" applyAlignment="1">
      <alignment vertical="center" wrapText="1"/>
    </xf>
    <xf numFmtId="0" fontId="13" fillId="0" borderId="1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6" xfId="0" applyFont="1" applyBorder="1" applyAlignment="1">
      <alignment vertical="center" wrapText="1"/>
    </xf>
    <xf numFmtId="0" fontId="12" fillId="0" borderId="20" xfId="0" applyFont="1" applyBorder="1" applyAlignment="1">
      <alignment vertical="center" wrapText="1"/>
    </xf>
    <xf numFmtId="0" fontId="12" fillId="0" borderId="4" xfId="0" applyFont="1" applyBorder="1" applyAlignment="1">
      <alignment horizontal="center" vertical="center" wrapText="1"/>
    </xf>
    <xf numFmtId="0" fontId="10" fillId="0" borderId="0" xfId="0" applyFont="1" applyAlignment="1">
      <alignment wrapText="1"/>
    </xf>
    <xf numFmtId="0" fontId="9" fillId="0" borderId="0" xfId="0" applyFont="1" applyAlignment="1">
      <alignment horizontal="center" vertical="center" wrapText="1"/>
    </xf>
    <xf numFmtId="0" fontId="10" fillId="0" borderId="0" xfId="0" applyFont="1" applyAlignment="1">
      <alignment horizontal="left" vertical="center" wrapText="1"/>
    </xf>
    <xf numFmtId="0" fontId="12" fillId="0" borderId="5" xfId="0" applyFont="1" applyBorder="1" applyAlignment="1">
      <alignment vertical="top" wrapText="1"/>
    </xf>
    <xf numFmtId="0" fontId="12" fillId="0" borderId="5" xfId="0" applyFont="1" applyBorder="1"/>
    <xf numFmtId="0" fontId="12" fillId="0" borderId="6" xfId="0" applyFont="1" applyBorder="1"/>
    <xf numFmtId="0" fontId="12" fillId="0" borderId="0" xfId="0" applyFont="1"/>
    <xf numFmtId="0" fontId="12" fillId="2" borderId="5" xfId="0" applyFont="1" applyFill="1" applyBorder="1"/>
    <xf numFmtId="0" fontId="9" fillId="0" borderId="0" xfId="0" applyFont="1"/>
    <xf numFmtId="0" fontId="16" fillId="0" borderId="0" xfId="0" applyFont="1" applyAlignment="1">
      <alignment wrapText="1"/>
    </xf>
    <xf numFmtId="0" fontId="16" fillId="0" borderId="0" xfId="0" applyFont="1" applyAlignment="1">
      <alignment horizontal="right" wrapText="1"/>
    </xf>
    <xf numFmtId="0" fontId="13" fillId="0" borderId="0" xfId="0" applyFont="1" applyAlignment="1">
      <alignment horizontal="center" vertical="top" wrapText="1"/>
    </xf>
    <xf numFmtId="0" fontId="13" fillId="0" borderId="0" xfId="0" applyFont="1" applyAlignment="1">
      <alignment horizontal="right" wrapText="1"/>
    </xf>
    <xf numFmtId="0" fontId="12" fillId="2" borderId="0" xfId="0" applyFont="1" applyFill="1"/>
    <xf numFmtId="0" fontId="12" fillId="2" borderId="5" xfId="0" applyFont="1" applyFill="1" applyBorder="1" applyAlignment="1">
      <alignment vertical="center"/>
    </xf>
    <xf numFmtId="0" fontId="12" fillId="2" borderId="5" xfId="0" applyFont="1" applyFill="1" applyBorder="1" applyAlignment="1">
      <alignment horizontal="right" vertical="center"/>
    </xf>
    <xf numFmtId="0" fontId="13" fillId="2" borderId="12" xfId="0" applyFont="1" applyFill="1" applyBorder="1" applyAlignment="1">
      <alignment horizontal="center" vertical="top"/>
    </xf>
    <xf numFmtId="0" fontId="12" fillId="2" borderId="17" xfId="0" applyFont="1" applyFill="1" applyBorder="1" applyAlignment="1">
      <alignment horizontal="left" vertical="top" wrapText="1"/>
    </xf>
    <xf numFmtId="0" fontId="12" fillId="2" borderId="18" xfId="0" applyFont="1" applyFill="1" applyBorder="1" applyAlignment="1">
      <alignment vertical="center"/>
    </xf>
    <xf numFmtId="0" fontId="12" fillId="2" borderId="18" xfId="0" applyFont="1" applyFill="1" applyBorder="1" applyAlignment="1">
      <alignment horizontal="right" vertical="center"/>
    </xf>
    <xf numFmtId="0" fontId="12" fillId="2" borderId="27" xfId="0" applyFont="1" applyFill="1" applyBorder="1"/>
    <xf numFmtId="0" fontId="12" fillId="2" borderId="21" xfId="0" applyFont="1" applyFill="1" applyBorder="1" applyAlignment="1">
      <alignment horizontal="right" vertical="top" wrapText="1" readingOrder="2"/>
    </xf>
    <xf numFmtId="0" fontId="12" fillId="0" borderId="2" xfId="0" applyFont="1" applyBorder="1" applyAlignment="1">
      <alignment horizontal="right"/>
    </xf>
    <xf numFmtId="0" fontId="12" fillId="0" borderId="3" xfId="0" applyFont="1" applyBorder="1" applyAlignment="1">
      <alignment wrapText="1"/>
    </xf>
    <xf numFmtId="0" fontId="12" fillId="0" borderId="18" xfId="0" applyFont="1" applyBorder="1" applyAlignment="1">
      <alignment horizontal="right"/>
    </xf>
    <xf numFmtId="0" fontId="12" fillId="0" borderId="24" xfId="0" applyFont="1" applyBorder="1" applyAlignment="1">
      <alignment wrapText="1"/>
    </xf>
    <xf numFmtId="0" fontId="12" fillId="0" borderId="5" xfId="0" applyFont="1" applyBorder="1" applyAlignment="1">
      <alignment horizontal="right"/>
    </xf>
    <xf numFmtId="0" fontId="12" fillId="0" borderId="16" xfId="0" applyFont="1" applyBorder="1"/>
    <xf numFmtId="0" fontId="12" fillId="0" borderId="16" xfId="0" applyFont="1" applyBorder="1" applyAlignment="1">
      <alignment horizontal="right"/>
    </xf>
    <xf numFmtId="0" fontId="12" fillId="0" borderId="22" xfId="0" applyFont="1" applyBorder="1"/>
    <xf numFmtId="0" fontId="13" fillId="0" borderId="35" xfId="0" applyFont="1" applyBorder="1" applyAlignment="1">
      <alignment horizontal="center" vertical="top"/>
    </xf>
    <xf numFmtId="0" fontId="12" fillId="0" borderId="35" xfId="0" applyFont="1" applyBorder="1" applyAlignment="1">
      <alignment horizontal="center" vertical="top" wrapText="1"/>
    </xf>
    <xf numFmtId="0" fontId="12" fillId="0" borderId="35" xfId="0" applyFont="1" applyBorder="1"/>
    <xf numFmtId="0" fontId="12" fillId="0" borderId="35" xfId="0" applyFont="1" applyBorder="1" applyAlignment="1">
      <alignment horizontal="right"/>
    </xf>
    <xf numFmtId="0" fontId="12" fillId="0" borderId="18" xfId="0" applyFont="1" applyBorder="1"/>
    <xf numFmtId="0" fontId="13" fillId="0" borderId="5" xfId="0" applyFont="1" applyBorder="1"/>
    <xf numFmtId="0" fontId="13" fillId="0" borderId="4" xfId="0" applyFont="1" applyBorder="1" applyAlignment="1">
      <alignment horizontal="center" vertical="top"/>
    </xf>
    <xf numFmtId="0" fontId="12" fillId="0" borderId="5" xfId="0" applyFont="1" applyBorder="1" applyAlignment="1">
      <alignment horizontal="left" vertical="top" wrapText="1"/>
    </xf>
    <xf numFmtId="0" fontId="12" fillId="0" borderId="5" xfId="0" applyFont="1" applyBorder="1" applyAlignment="1">
      <alignment vertical="center"/>
    </xf>
    <xf numFmtId="0" fontId="12" fillId="0" borderId="5" xfId="0" applyFont="1" applyBorder="1" applyAlignment="1">
      <alignment horizontal="right" vertical="center"/>
    </xf>
    <xf numFmtId="0" fontId="13" fillId="0" borderId="0" xfId="0" applyFont="1"/>
    <xf numFmtId="0" fontId="12" fillId="0" borderId="5" xfId="0" applyFont="1" applyBorder="1" applyAlignment="1">
      <alignment horizontal="left" vertical="center"/>
    </xf>
    <xf numFmtId="0" fontId="12" fillId="0" borderId="5" xfId="1" applyFont="1" applyBorder="1" applyAlignment="1">
      <alignment horizontal="left" wrapText="1"/>
    </xf>
    <xf numFmtId="0" fontId="12" fillId="3" borderId="6" xfId="0" applyFont="1" applyFill="1" applyBorder="1" applyAlignment="1">
      <alignment horizontal="right" vertical="top" wrapText="1"/>
    </xf>
    <xf numFmtId="0" fontId="13" fillId="0" borderId="15" xfId="0" applyFont="1" applyBorder="1" applyAlignment="1">
      <alignment horizontal="center" vertical="top"/>
    </xf>
    <xf numFmtId="0" fontId="12" fillId="0" borderId="16" xfId="0" applyFont="1" applyBorder="1" applyAlignment="1">
      <alignment vertical="top" wrapText="1"/>
    </xf>
    <xf numFmtId="0" fontId="12" fillId="0" borderId="13" xfId="0" applyFont="1" applyBorder="1" applyAlignment="1">
      <alignment horizontal="right" vertical="top" wrapText="1"/>
    </xf>
    <xf numFmtId="0" fontId="13" fillId="0" borderId="5" xfId="0" applyFont="1" applyBorder="1" applyAlignment="1">
      <alignment vertical="center"/>
    </xf>
    <xf numFmtId="0" fontId="13" fillId="0" borderId="14" xfId="0" applyFont="1" applyBorder="1" applyAlignment="1">
      <alignment horizontal="center" vertical="top"/>
    </xf>
    <xf numFmtId="0" fontId="12" fillId="0" borderId="8" xfId="0" applyFont="1" applyBorder="1"/>
    <xf numFmtId="0" fontId="12" fillId="0" borderId="8" xfId="0" applyFont="1" applyBorder="1" applyAlignment="1">
      <alignment horizontal="right"/>
    </xf>
    <xf numFmtId="0" fontId="13" fillId="0" borderId="0" xfId="0" applyFont="1" applyAlignment="1">
      <alignment horizontal="center" vertical="top"/>
    </xf>
    <xf numFmtId="0" fontId="12" fillId="0" borderId="0" xfId="0" applyFont="1" applyAlignment="1">
      <alignment horizontal="right"/>
    </xf>
    <xf numFmtId="0" fontId="9" fillId="0" borderId="0" xfId="0" applyFont="1" applyAlignment="1">
      <alignment horizontal="left" vertical="center" wrapText="1"/>
    </xf>
    <xf numFmtId="0" fontId="10" fillId="0" borderId="5" xfId="0" applyFont="1" applyBorder="1"/>
    <xf numFmtId="0" fontId="10" fillId="2" borderId="0" xfId="0" applyFont="1" applyFill="1"/>
    <xf numFmtId="0" fontId="16" fillId="0" borderId="0" xfId="0" applyFont="1"/>
    <xf numFmtId="0" fontId="9" fillId="0" borderId="0" xfId="0" applyFont="1" applyAlignment="1">
      <alignment vertical="center" wrapText="1"/>
    </xf>
    <xf numFmtId="0" fontId="9" fillId="0" borderId="1" xfId="0" applyFont="1" applyBorder="1"/>
    <xf numFmtId="0" fontId="9" fillId="0" borderId="2" xfId="0" applyFont="1" applyBorder="1"/>
    <xf numFmtId="0" fontId="10" fillId="0" borderId="2" xfId="0" applyFont="1" applyBorder="1"/>
    <xf numFmtId="0" fontId="9" fillId="0" borderId="3" xfId="0" applyFont="1" applyBorder="1"/>
    <xf numFmtId="0" fontId="9" fillId="0" borderId="4" xfId="0" applyFont="1" applyBorder="1"/>
    <xf numFmtId="0" fontId="9" fillId="0" borderId="5" xfId="0" applyFont="1" applyBorder="1"/>
    <xf numFmtId="0" fontId="9" fillId="0" borderId="6" xfId="0" applyFont="1" applyBorder="1"/>
    <xf numFmtId="0" fontId="10" fillId="2" borderId="5" xfId="0" applyFont="1" applyFill="1" applyBorder="1"/>
    <xf numFmtId="0" fontId="10" fillId="0" borderId="5" xfId="0" applyFont="1" applyBorder="1" applyAlignment="1">
      <alignment wrapText="1"/>
    </xf>
    <xf numFmtId="0" fontId="10" fillId="2" borderId="5" xfId="0" applyFont="1" applyFill="1" applyBorder="1" applyAlignment="1">
      <alignment wrapText="1"/>
    </xf>
    <xf numFmtId="0" fontId="10" fillId="2" borderId="5" xfId="0" applyFont="1" applyFill="1" applyBorder="1" applyAlignment="1">
      <alignment wrapText="1" readingOrder="2"/>
    </xf>
    <xf numFmtId="0" fontId="10" fillId="0" borderId="6" xfId="0" applyFont="1" applyBorder="1"/>
    <xf numFmtId="0" fontId="9" fillId="0" borderId="5" xfId="0" applyFont="1" applyBorder="1" applyAlignment="1">
      <alignment wrapText="1"/>
    </xf>
    <xf numFmtId="0" fontId="9" fillId="0" borderId="4" xfId="0" applyFont="1" applyBorder="1" applyAlignment="1">
      <alignment vertical="top"/>
    </xf>
    <xf numFmtId="0" fontId="10" fillId="0" borderId="5" xfId="0" applyFont="1" applyBorder="1" applyAlignment="1">
      <alignment horizontal="left" vertical="top" wrapText="1"/>
    </xf>
    <xf numFmtId="0" fontId="10" fillId="2" borderId="0" xfId="0" applyFont="1" applyFill="1" applyAlignment="1">
      <alignment wrapText="1"/>
    </xf>
    <xf numFmtId="0" fontId="13" fillId="2" borderId="0" xfId="0" applyFont="1" applyFill="1" applyAlignment="1">
      <alignment wrapText="1"/>
    </xf>
    <xf numFmtId="0" fontId="13" fillId="2" borderId="1" xfId="0" applyFont="1" applyFill="1" applyBorder="1" applyAlignment="1">
      <alignment horizontal="center" vertical="top" wrapText="1"/>
    </xf>
    <xf numFmtId="0" fontId="13" fillId="2" borderId="2" xfId="0" applyFont="1" applyFill="1" applyBorder="1" applyAlignment="1">
      <alignment horizontal="left" vertical="center" wrapText="1"/>
    </xf>
    <xf numFmtId="0" fontId="13" fillId="2" borderId="2" xfId="0" applyFont="1" applyFill="1" applyBorder="1" applyAlignment="1">
      <alignment wrapText="1"/>
    </xf>
    <xf numFmtId="0" fontId="13" fillId="2" borderId="3" xfId="0" applyFont="1" applyFill="1" applyBorder="1" applyAlignment="1">
      <alignment horizontal="right" vertical="top" wrapText="1"/>
    </xf>
    <xf numFmtId="0" fontId="13" fillId="2" borderId="14" xfId="0" applyFont="1" applyFill="1" applyBorder="1" applyAlignment="1">
      <alignment horizontal="center" vertical="top" wrapText="1"/>
    </xf>
    <xf numFmtId="0" fontId="10" fillId="2" borderId="5" xfId="0" applyFont="1" applyFill="1" applyBorder="1" applyAlignment="1">
      <alignment horizontal="left" vertical="center" wrapText="1"/>
    </xf>
    <xf numFmtId="0" fontId="13" fillId="2" borderId="18" xfId="0" applyFont="1" applyFill="1" applyBorder="1" applyAlignment="1">
      <alignment wrapText="1"/>
    </xf>
    <xf numFmtId="0" fontId="12" fillId="2" borderId="5" xfId="0" applyFont="1" applyFill="1" applyBorder="1" applyAlignment="1">
      <alignment horizontal="right" vertical="center" wrapText="1" readingOrder="2"/>
    </xf>
    <xf numFmtId="0" fontId="18" fillId="2" borderId="4" xfId="0" applyFont="1" applyFill="1" applyBorder="1" applyAlignment="1">
      <alignment horizontal="center" vertical="top" wrapText="1"/>
    </xf>
    <xf numFmtId="0" fontId="10" fillId="2" borderId="6" xfId="0" applyFont="1" applyFill="1" applyBorder="1" applyAlignment="1">
      <alignment horizontal="right" vertical="top" wrapText="1" readingOrder="2"/>
    </xf>
    <xf numFmtId="0" fontId="10" fillId="2" borderId="0" xfId="0" applyFont="1" applyFill="1" applyAlignment="1">
      <alignment horizontal="center" wrapText="1"/>
    </xf>
    <xf numFmtId="0" fontId="21" fillId="2" borderId="5" xfId="0" applyFont="1" applyFill="1" applyBorder="1" applyAlignment="1">
      <alignment horizontal="left" vertical="center" wrapText="1"/>
    </xf>
    <xf numFmtId="0" fontId="12" fillId="0" borderId="6" xfId="0" applyFont="1" applyBorder="1" applyAlignment="1">
      <alignment horizontal="right" vertical="top" wrapText="1"/>
    </xf>
    <xf numFmtId="0" fontId="13" fillId="0" borderId="5" xfId="0" applyFont="1" applyBorder="1" applyAlignment="1">
      <alignment wrapText="1"/>
    </xf>
    <xf numFmtId="0" fontId="12" fillId="0" borderId="6" xfId="0" applyFont="1" applyBorder="1" applyAlignment="1">
      <alignment horizontal="right" vertical="top"/>
    </xf>
    <xf numFmtId="0" fontId="9" fillId="2" borderId="4" xfId="0" applyFont="1" applyFill="1" applyBorder="1" applyAlignment="1">
      <alignment vertical="top" wrapText="1"/>
    </xf>
    <xf numFmtId="0" fontId="9" fillId="2" borderId="15" xfId="0" applyFont="1" applyFill="1" applyBorder="1" applyAlignment="1">
      <alignment vertical="top" wrapText="1"/>
    </xf>
    <xf numFmtId="0" fontId="13" fillId="0" borderId="6" xfId="0" applyFont="1" applyBorder="1" applyAlignment="1">
      <alignment horizontal="right" vertical="top"/>
    </xf>
    <xf numFmtId="0" fontId="15" fillId="2" borderId="0" xfId="0" applyFont="1" applyFill="1"/>
    <xf numFmtId="0" fontId="12" fillId="0" borderId="18" xfId="0" applyFont="1" applyBorder="1" applyAlignment="1">
      <alignment vertical="top" wrapText="1"/>
    </xf>
    <xf numFmtId="0" fontId="9" fillId="2" borderId="5" xfId="0" applyFont="1" applyFill="1" applyBorder="1" applyAlignment="1">
      <alignment wrapText="1"/>
    </xf>
    <xf numFmtId="0" fontId="23" fillId="2" borderId="5" xfId="0" applyFont="1" applyFill="1" applyBorder="1"/>
    <xf numFmtId="0" fontId="21" fillId="2" borderId="6" xfId="0" applyFont="1" applyFill="1" applyBorder="1" applyAlignment="1">
      <alignment horizontal="right" vertical="top" wrapText="1"/>
    </xf>
    <xf numFmtId="0" fontId="22" fillId="2" borderId="5" xfId="0" applyFont="1" applyFill="1" applyBorder="1"/>
    <xf numFmtId="0" fontId="22" fillId="0" borderId="5" xfId="0" applyFont="1" applyBorder="1"/>
    <xf numFmtId="0" fontId="22" fillId="2" borderId="6" xfId="0" applyFont="1" applyFill="1" applyBorder="1" applyAlignment="1">
      <alignment horizontal="right" vertical="top"/>
    </xf>
    <xf numFmtId="0" fontId="24" fillId="2" borderId="5" xfId="0" applyFont="1" applyFill="1" applyBorder="1" applyAlignment="1">
      <alignment wrapText="1"/>
    </xf>
    <xf numFmtId="0" fontId="9" fillId="2" borderId="6" xfId="0" applyFont="1" applyFill="1" applyBorder="1" applyAlignment="1">
      <alignment horizontal="right" vertical="top"/>
    </xf>
    <xf numFmtId="0" fontId="22" fillId="0" borderId="5" xfId="0" applyFont="1" applyBorder="1" applyAlignment="1">
      <alignment vertical="center" wrapText="1"/>
    </xf>
    <xf numFmtId="0" fontId="10" fillId="2" borderId="18" xfId="0" applyFont="1" applyFill="1" applyBorder="1" applyAlignment="1">
      <alignment horizontal="left" vertical="top" wrapText="1"/>
    </xf>
    <xf numFmtId="0" fontId="10" fillId="2" borderId="6" xfId="0" applyFont="1" applyFill="1" applyBorder="1" applyAlignment="1">
      <alignment horizontal="right" vertical="top"/>
    </xf>
    <xf numFmtId="0" fontId="25" fillId="2" borderId="0" xfId="0" applyFont="1" applyFill="1"/>
    <xf numFmtId="0" fontId="22" fillId="2" borderId="5" xfId="0" applyFont="1" applyFill="1" applyBorder="1" applyAlignment="1">
      <alignment vertical="center" wrapText="1"/>
    </xf>
    <xf numFmtId="0" fontId="10" fillId="2" borderId="16" xfId="0" applyFont="1" applyFill="1" applyBorder="1" applyAlignment="1">
      <alignment horizontal="left" vertical="top" wrapText="1"/>
    </xf>
    <xf numFmtId="0" fontId="10" fillId="2" borderId="24" xfId="0" applyFont="1" applyFill="1" applyBorder="1" applyAlignment="1">
      <alignment vertical="top"/>
    </xf>
    <xf numFmtId="0" fontId="9" fillId="2" borderId="6" xfId="0" applyFont="1" applyFill="1" applyBorder="1" applyAlignment="1">
      <alignment horizontal="right" vertical="top" wrapText="1"/>
    </xf>
    <xf numFmtId="0" fontId="15" fillId="2" borderId="5" xfId="0" applyFont="1" applyFill="1" applyBorder="1"/>
    <xf numFmtId="0" fontId="10" fillId="2" borderId="5" xfId="0" quotePrefix="1" applyFont="1" applyFill="1" applyBorder="1" applyAlignment="1">
      <alignment wrapText="1"/>
    </xf>
    <xf numFmtId="0" fontId="22" fillId="2" borderId="5" xfId="0" quotePrefix="1" applyFont="1" applyFill="1" applyBorder="1" applyAlignment="1">
      <alignment horizontal="right" wrapText="1"/>
    </xf>
    <xf numFmtId="0" fontId="10" fillId="2" borderId="5" xfId="0" applyFont="1" applyFill="1" applyBorder="1" applyAlignment="1">
      <alignment vertical="top" wrapText="1"/>
    </xf>
    <xf numFmtId="0" fontId="15" fillId="2" borderId="5" xfId="0" applyFont="1" applyFill="1" applyBorder="1" applyAlignment="1">
      <alignment vertical="top" wrapText="1"/>
    </xf>
    <xf numFmtId="0" fontId="17" fillId="2" borderId="0" xfId="0" applyFont="1" applyFill="1" applyAlignment="1">
      <alignment horizontal="left" wrapText="1"/>
    </xf>
    <xf numFmtId="0" fontId="15" fillId="2" borderId="16" xfId="0" applyFont="1" applyFill="1" applyBorder="1" applyAlignment="1">
      <alignment vertical="top" wrapText="1"/>
    </xf>
    <xf numFmtId="0" fontId="10" fillId="2" borderId="16" xfId="0" applyFont="1" applyFill="1" applyBorder="1" applyAlignment="1">
      <alignment wrapText="1"/>
    </xf>
    <xf numFmtId="0" fontId="10" fillId="2" borderId="16" xfId="0" applyFont="1" applyFill="1" applyBorder="1"/>
    <xf numFmtId="0" fontId="10" fillId="2" borderId="6" xfId="0" applyFont="1" applyFill="1" applyBorder="1" applyAlignment="1">
      <alignment vertical="top" wrapText="1"/>
    </xf>
    <xf numFmtId="0" fontId="10" fillId="2" borderId="22" xfId="0" applyFont="1" applyFill="1" applyBorder="1" applyAlignment="1">
      <alignment horizontal="right" vertical="top"/>
    </xf>
    <xf numFmtId="0" fontId="9" fillId="2" borderId="7" xfId="0" applyFont="1" applyFill="1" applyBorder="1" applyAlignment="1">
      <alignment vertical="top" wrapText="1"/>
    </xf>
    <xf numFmtId="0" fontId="10" fillId="2" borderId="8" xfId="0" applyFont="1" applyFill="1" applyBorder="1" applyAlignment="1">
      <alignment wrapText="1"/>
    </xf>
    <xf numFmtId="0" fontId="10" fillId="2" borderId="8" xfId="0" applyFont="1" applyFill="1" applyBorder="1"/>
    <xf numFmtId="0" fontId="22" fillId="2" borderId="9" xfId="0" applyFont="1" applyFill="1" applyBorder="1" applyAlignment="1">
      <alignment horizontal="right" vertical="top"/>
    </xf>
    <xf numFmtId="0" fontId="9" fillId="2" borderId="0" xfId="0" applyFont="1" applyFill="1" applyAlignment="1">
      <alignment vertical="top" wrapText="1"/>
    </xf>
    <xf numFmtId="0" fontId="10" fillId="2" borderId="0" xfId="0" applyFont="1" applyFill="1" applyAlignment="1">
      <alignment horizontal="right" vertical="top"/>
    </xf>
    <xf numFmtId="0" fontId="27" fillId="0" borderId="21" xfId="0" applyFont="1" applyBorder="1"/>
    <xf numFmtId="0" fontId="27" fillId="0" borderId="0" xfId="0" applyFont="1"/>
    <xf numFmtId="0" fontId="27" fillId="0" borderId="37" xfId="0" applyFont="1" applyBorder="1"/>
    <xf numFmtId="0" fontId="27" fillId="0" borderId="26" xfId="0" applyFont="1" applyBorder="1"/>
    <xf numFmtId="0" fontId="27" fillId="0" borderId="52" xfId="0" applyFont="1" applyBorder="1"/>
    <xf numFmtId="0" fontId="27" fillId="0" borderId="17" xfId="0" applyFont="1" applyBorder="1"/>
    <xf numFmtId="0" fontId="27" fillId="0" borderId="17" xfId="0" applyFont="1" applyBorder="1" applyAlignment="1">
      <alignment wrapText="1"/>
    </xf>
    <xf numFmtId="0" fontId="27" fillId="0" borderId="18" xfId="0" applyFont="1" applyBorder="1"/>
    <xf numFmtId="0" fontId="26" fillId="0" borderId="20" xfId="0" applyFont="1" applyBorder="1" applyAlignment="1">
      <alignment vertical="top"/>
    </xf>
    <xf numFmtId="0" fontId="26" fillId="0" borderId="28" xfId="0" applyFont="1" applyBorder="1" applyAlignment="1">
      <alignment vertical="top"/>
    </xf>
    <xf numFmtId="0" fontId="26" fillId="0" borderId="36" xfId="0" applyFont="1" applyBorder="1" applyAlignment="1">
      <alignment vertical="top"/>
    </xf>
    <xf numFmtId="1" fontId="0" fillId="0" borderId="35" xfId="0" applyNumberFormat="1" applyBorder="1"/>
    <xf numFmtId="0" fontId="4" fillId="4" borderId="35" xfId="0" applyFont="1" applyFill="1" applyBorder="1"/>
    <xf numFmtId="0" fontId="4" fillId="5" borderId="35" xfId="0" applyFont="1" applyFill="1" applyBorder="1"/>
    <xf numFmtId="0" fontId="5" fillId="0" borderId="0" xfId="0" applyFont="1" applyAlignment="1">
      <alignment horizontal="center"/>
    </xf>
    <xf numFmtId="0" fontId="4" fillId="6" borderId="35" xfId="0" applyFont="1" applyFill="1" applyBorder="1"/>
    <xf numFmtId="0" fontId="9" fillId="0" borderId="4" xfId="0" applyFont="1" applyBorder="1" applyAlignment="1">
      <alignment horizontal="center" vertical="center"/>
    </xf>
    <xf numFmtId="0" fontId="9" fillId="0" borderId="15" xfId="0" applyFont="1" applyBorder="1" applyAlignment="1">
      <alignment horizontal="center" vertical="top"/>
    </xf>
    <xf numFmtId="0" fontId="9" fillId="0" borderId="14" xfId="0" applyFont="1" applyBorder="1" applyAlignment="1">
      <alignment horizontal="center" vertical="top"/>
    </xf>
    <xf numFmtId="0" fontId="16" fillId="0" borderId="0" xfId="0" applyFont="1" applyAlignment="1">
      <alignment horizontal="center" vertical="center"/>
    </xf>
    <xf numFmtId="0" fontId="12" fillId="2" borderId="0" xfId="0" applyFont="1" applyFill="1" applyAlignment="1">
      <alignment vertical="center" wrapText="1"/>
    </xf>
    <xf numFmtId="0" fontId="12" fillId="2" borderId="13" xfId="0" applyFont="1" applyFill="1" applyBorder="1" applyAlignment="1">
      <alignment vertical="center" wrapText="1"/>
    </xf>
    <xf numFmtId="0" fontId="12" fillId="2" borderId="6" xfId="0" applyFont="1" applyFill="1" applyBorder="1" applyAlignment="1">
      <alignment vertical="center" wrapText="1"/>
    </xf>
    <xf numFmtId="0" fontId="13" fillId="2" borderId="5" xfId="0" applyFont="1" applyFill="1" applyBorder="1"/>
    <xf numFmtId="0" fontId="12" fillId="2" borderId="16" xfId="0" applyFont="1" applyFill="1" applyBorder="1" applyAlignment="1">
      <alignment vertical="center" wrapText="1"/>
    </xf>
    <xf numFmtId="0" fontId="12" fillId="2" borderId="20" xfId="0" applyFont="1" applyFill="1" applyBorder="1" applyAlignment="1">
      <alignment vertical="center" wrapText="1"/>
    </xf>
    <xf numFmtId="0" fontId="12" fillId="2" borderId="22" xfId="0" applyFont="1" applyFill="1" applyBorder="1" applyAlignment="1">
      <alignment vertical="center" wrapText="1"/>
    </xf>
    <xf numFmtId="0" fontId="13" fillId="2" borderId="53" xfId="0" applyFont="1" applyFill="1" applyBorder="1" applyAlignment="1">
      <alignment horizontal="right" vertical="center" wrapText="1"/>
    </xf>
    <xf numFmtId="0" fontId="12" fillId="2" borderId="35" xfId="0" applyFont="1" applyFill="1" applyBorder="1" applyAlignment="1">
      <alignment horizontal="left" vertical="center" wrapText="1"/>
    </xf>
    <xf numFmtId="0" fontId="12" fillId="2" borderId="53" xfId="0" applyFont="1" applyFill="1" applyBorder="1" applyAlignment="1">
      <alignment vertical="center" wrapText="1"/>
    </xf>
    <xf numFmtId="0" fontId="12" fillId="2" borderId="53" xfId="0" applyFont="1" applyFill="1" applyBorder="1" applyAlignment="1">
      <alignment horizontal="center" vertical="center" wrapText="1"/>
    </xf>
    <xf numFmtId="0" fontId="12" fillId="0" borderId="57" xfId="0" applyFont="1" applyBorder="1" applyAlignment="1">
      <alignment vertical="center" wrapText="1"/>
    </xf>
    <xf numFmtId="0" fontId="12" fillId="2" borderId="57" xfId="0" applyFont="1" applyFill="1" applyBorder="1" applyAlignment="1">
      <alignment vertical="center" wrapText="1"/>
    </xf>
    <xf numFmtId="0" fontId="12" fillId="2" borderId="35" xfId="0" applyFont="1" applyFill="1" applyBorder="1" applyAlignment="1">
      <alignment horizontal="center" vertical="center" wrapText="1"/>
    </xf>
    <xf numFmtId="0" fontId="12" fillId="2" borderId="35" xfId="0" applyFont="1" applyFill="1" applyBorder="1" applyAlignment="1">
      <alignment vertical="center" wrapText="1"/>
    </xf>
    <xf numFmtId="0" fontId="13" fillId="2" borderId="55" xfId="0" applyFont="1" applyFill="1" applyBorder="1" applyAlignment="1">
      <alignment horizontal="center" vertical="center" wrapText="1"/>
    </xf>
    <xf numFmtId="0" fontId="12" fillId="0" borderId="58" xfId="0" applyFont="1" applyBorder="1" applyAlignment="1">
      <alignment horizontal="center" vertical="center" wrapText="1"/>
    </xf>
    <xf numFmtId="0" fontId="12" fillId="2" borderId="0" xfId="0" applyFont="1" applyFill="1" applyAlignment="1">
      <alignment horizontal="center" vertical="center" wrapText="1"/>
    </xf>
    <xf numFmtId="0" fontId="10" fillId="0" borderId="18" xfId="0" applyFont="1" applyBorder="1" applyAlignment="1">
      <alignment horizontal="center" vertical="center"/>
    </xf>
    <xf numFmtId="0" fontId="10" fillId="0" borderId="5" xfId="0" applyFont="1" applyBorder="1" applyAlignment="1">
      <alignment horizontal="left"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0" fillId="0" borderId="8" xfId="0" applyFont="1" applyBorder="1" applyAlignment="1">
      <alignment horizontal="center" vertical="center"/>
    </xf>
    <xf numFmtId="0" fontId="9" fillId="0" borderId="1" xfId="0" applyFont="1" applyBorder="1" applyAlignment="1">
      <alignment horizontal="center" vertical="center"/>
    </xf>
    <xf numFmtId="0" fontId="10" fillId="0" borderId="2" xfId="0" applyFont="1" applyBorder="1" applyAlignment="1">
      <alignment horizontal="center" vertical="center"/>
    </xf>
    <xf numFmtId="0" fontId="10" fillId="0" borderId="2" xfId="0" applyFont="1" applyBorder="1" applyAlignment="1">
      <alignment horizontal="left" vertical="center"/>
    </xf>
    <xf numFmtId="0" fontId="11" fillId="0" borderId="0" xfId="0" applyFont="1" applyAlignment="1">
      <alignment readingOrder="2"/>
    </xf>
    <xf numFmtId="0" fontId="10" fillId="0" borderId="0" xfId="0" applyFont="1" applyAlignment="1">
      <alignment horizontal="center" vertical="center" wrapText="1"/>
    </xf>
    <xf numFmtId="0" fontId="9" fillId="0" borderId="15" xfId="0" applyFont="1" applyBorder="1" applyAlignment="1">
      <alignment horizontal="center" vertical="center" wrapText="1"/>
    </xf>
    <xf numFmtId="0" fontId="11" fillId="0" borderId="0" xfId="0" applyFont="1"/>
    <xf numFmtId="0" fontId="17" fillId="0" borderId="0" xfId="0" applyFont="1"/>
    <xf numFmtId="0" fontId="15" fillId="0" borderId="5" xfId="0" applyFont="1" applyBorder="1" applyAlignment="1">
      <alignment horizontal="left" vertical="center" wrapText="1"/>
    </xf>
    <xf numFmtId="0" fontId="9"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10" fillId="0" borderId="0" xfId="0" applyFont="1" applyAlignment="1">
      <alignment horizontal="center"/>
    </xf>
    <xf numFmtId="0" fontId="10"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0" xfId="0" applyFont="1" applyBorder="1" applyAlignment="1">
      <alignment vertical="center" wrapText="1"/>
    </xf>
    <xf numFmtId="0" fontId="9" fillId="0" borderId="36" xfId="0" applyFont="1" applyBorder="1" applyAlignment="1">
      <alignment horizontal="center" vertical="center" wrapText="1"/>
    </xf>
    <xf numFmtId="0" fontId="10" fillId="0" borderId="60" xfId="5" applyFont="1" applyBorder="1" applyAlignment="1">
      <alignment vertical="top" wrapText="1"/>
    </xf>
    <xf numFmtId="0" fontId="10" fillId="0" borderId="61" xfId="5" applyFont="1" applyBorder="1" applyAlignment="1">
      <alignment vertical="top" wrapText="1"/>
    </xf>
    <xf numFmtId="0" fontId="10" fillId="0" borderId="62" xfId="5" applyFont="1" applyBorder="1" applyAlignment="1">
      <alignment vertical="top" wrapText="1"/>
    </xf>
    <xf numFmtId="0" fontId="9" fillId="0" borderId="63" xfId="5" applyFont="1" applyBorder="1" applyAlignment="1">
      <alignment horizontal="center" vertical="top" wrapText="1"/>
    </xf>
    <xf numFmtId="0" fontId="10" fillId="0" borderId="64" xfId="5" applyFont="1" applyBorder="1"/>
    <xf numFmtId="0" fontId="10" fillId="0" borderId="65" xfId="0" applyFont="1" applyBorder="1" applyAlignment="1">
      <alignment horizontal="center"/>
    </xf>
    <xf numFmtId="0" fontId="10" fillId="0" borderId="66" xfId="5" applyFont="1" applyBorder="1"/>
    <xf numFmtId="0" fontId="12" fillId="0" borderId="67" xfId="5" applyFont="1" applyBorder="1"/>
    <xf numFmtId="0" fontId="9" fillId="0" borderId="14" xfId="0" applyFont="1" applyBorder="1" applyAlignment="1">
      <alignment vertical="top" wrapText="1"/>
    </xf>
    <xf numFmtId="0" fontId="9" fillId="0" borderId="4" xfId="0" applyFont="1" applyBorder="1" applyAlignment="1">
      <alignment vertical="top" wrapText="1"/>
    </xf>
    <xf numFmtId="0" fontId="9" fillId="0" borderId="15" xfId="0" applyFont="1" applyBorder="1" applyAlignment="1">
      <alignment vertical="top"/>
    </xf>
    <xf numFmtId="0" fontId="0" fillId="2" borderId="0" xfId="0" applyFill="1"/>
    <xf numFmtId="0" fontId="31" fillId="2" borderId="5" xfId="0" applyFont="1" applyFill="1" applyBorder="1" applyAlignment="1">
      <alignment wrapText="1"/>
    </xf>
    <xf numFmtId="0" fontId="33" fillId="2" borderId="5" xfId="0" applyFont="1" applyFill="1" applyBorder="1"/>
    <xf numFmtId="0" fontId="31" fillId="2" borderId="5" xfId="0" applyFont="1" applyFill="1" applyBorder="1"/>
    <xf numFmtId="0" fontId="34" fillId="2" borderId="6" xfId="0" applyFont="1" applyFill="1" applyBorder="1" applyAlignment="1">
      <alignment horizontal="right" vertical="top"/>
    </xf>
    <xf numFmtId="0" fontId="35" fillId="2" borderId="6" xfId="0" applyFont="1" applyFill="1" applyBorder="1" applyAlignment="1">
      <alignment horizontal="right" vertical="top"/>
    </xf>
    <xf numFmtId="0" fontId="0" fillId="2" borderId="6" xfId="0" applyFill="1" applyBorder="1" applyAlignment="1">
      <alignment horizontal="right" vertical="top"/>
    </xf>
    <xf numFmtId="0" fontId="30" fillId="0" borderId="4" xfId="0" applyFont="1" applyBorder="1" applyAlignment="1">
      <alignment vertical="top" wrapText="1"/>
    </xf>
    <xf numFmtId="0" fontId="13" fillId="0" borderId="32" xfId="0" applyFont="1" applyBorder="1" applyAlignment="1">
      <alignment horizontal="center" vertical="center" wrapText="1"/>
    </xf>
    <xf numFmtId="0" fontId="13" fillId="0" borderId="33" xfId="0" applyFont="1" applyBorder="1" applyAlignment="1">
      <alignment horizontal="center" vertical="center" wrapText="1"/>
    </xf>
    <xf numFmtId="0" fontId="13" fillId="0" borderId="3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left" vertical="center" wrapText="1"/>
    </xf>
    <xf numFmtId="0" fontId="12" fillId="0" borderId="25" xfId="0" applyFont="1" applyBorder="1" applyAlignment="1">
      <alignment vertical="center" wrapText="1"/>
    </xf>
    <xf numFmtId="0" fontId="12" fillId="0" borderId="31" xfId="0" applyFont="1" applyBorder="1" applyAlignment="1">
      <alignment horizontal="left" vertical="center" wrapText="1"/>
    </xf>
    <xf numFmtId="0" fontId="12" fillId="0" borderId="17" xfId="0" applyFont="1" applyBorder="1" applyAlignment="1">
      <alignment horizontal="left" vertical="center" wrapText="1"/>
    </xf>
    <xf numFmtId="0" fontId="12" fillId="0" borderId="18" xfId="0" applyFont="1" applyBorder="1" applyAlignment="1">
      <alignment horizontal="left"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4"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5" xfId="0" applyFont="1" applyBorder="1" applyAlignment="1">
      <alignment horizontal="center" vertical="center" wrapText="1"/>
    </xf>
    <xf numFmtId="0" fontId="13"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4" xfId="0" applyFont="1" applyBorder="1" applyAlignment="1">
      <alignment horizontal="right" vertical="center" wrapText="1"/>
    </xf>
    <xf numFmtId="0" fontId="12" fillId="0" borderId="2" xfId="0" applyFont="1" applyBorder="1" applyAlignment="1">
      <alignment horizontal="left" vertical="top" wrapText="1"/>
    </xf>
    <xf numFmtId="0" fontId="12" fillId="0" borderId="18" xfId="0" applyFont="1" applyBorder="1" applyAlignment="1">
      <alignment horizontal="left" vertical="top" wrapText="1"/>
    </xf>
    <xf numFmtId="0" fontId="13" fillId="0" borderId="4" xfId="0" applyFont="1" applyBorder="1" applyAlignment="1">
      <alignment horizontal="center" vertical="top"/>
    </xf>
    <xf numFmtId="0" fontId="13" fillId="0" borderId="7" xfId="0" applyFont="1" applyBorder="1" applyAlignment="1">
      <alignment horizontal="center" vertical="top"/>
    </xf>
    <xf numFmtId="0" fontId="12" fillId="0" borderId="5" xfId="0" applyFont="1" applyBorder="1" applyAlignment="1">
      <alignment horizontal="left" vertical="top" wrapText="1"/>
    </xf>
    <xf numFmtId="0" fontId="12" fillId="0" borderId="8" xfId="0" applyFont="1" applyBorder="1" applyAlignment="1">
      <alignment horizontal="left" vertical="top" wrapText="1"/>
    </xf>
    <xf numFmtId="0" fontId="12" fillId="0" borderId="6" xfId="0" applyFont="1" applyBorder="1" applyAlignment="1">
      <alignment horizontal="right" vertical="top" wrapText="1"/>
    </xf>
    <xf numFmtId="0" fontId="12" fillId="0" borderId="9" xfId="0" applyFont="1" applyBorder="1" applyAlignment="1">
      <alignment horizontal="right" vertical="top" wrapText="1"/>
    </xf>
    <xf numFmtId="0" fontId="13" fillId="0" borderId="35" xfId="0" applyFont="1" applyBorder="1" applyAlignment="1">
      <alignment horizontal="center" vertical="top"/>
    </xf>
    <xf numFmtId="0" fontId="12" fillId="0" borderId="36" xfId="0" applyFont="1" applyBorder="1" applyAlignment="1">
      <alignment horizontal="left" vertical="top" wrapText="1"/>
    </xf>
    <xf numFmtId="0" fontId="12" fillId="0" borderId="37" xfId="0" applyFont="1" applyBorder="1" applyAlignment="1">
      <alignment horizontal="left" vertical="top" wrapText="1"/>
    </xf>
    <xf numFmtId="0" fontId="12" fillId="0" borderId="26" xfId="0" applyFont="1" applyBorder="1" applyAlignment="1">
      <alignment horizontal="left" vertical="top" wrapText="1"/>
    </xf>
    <xf numFmtId="0" fontId="12" fillId="0" borderId="22" xfId="0" applyFont="1" applyBorder="1" applyAlignment="1">
      <alignment horizontal="right" vertical="top" wrapText="1" readingOrder="2"/>
    </xf>
    <xf numFmtId="0" fontId="12" fillId="0" borderId="23" xfId="0" applyFont="1" applyBorder="1" applyAlignment="1">
      <alignment horizontal="right" vertical="top" wrapText="1" readingOrder="2"/>
    </xf>
    <xf numFmtId="0" fontId="12" fillId="0" borderId="24" xfId="0" applyFont="1" applyBorder="1" applyAlignment="1">
      <alignment horizontal="right" vertical="top" wrapText="1" readingOrder="2"/>
    </xf>
    <xf numFmtId="0" fontId="13" fillId="0" borderId="15" xfId="0" applyFont="1" applyBorder="1" applyAlignment="1">
      <alignment horizontal="center" vertical="top"/>
    </xf>
    <xf numFmtId="0" fontId="13" fillId="0" borderId="12" xfId="0" applyFont="1" applyBorder="1" applyAlignment="1">
      <alignment horizontal="center" vertical="top"/>
    </xf>
    <xf numFmtId="0" fontId="12" fillId="0" borderId="16" xfId="0" applyFont="1" applyBorder="1" applyAlignment="1">
      <alignment horizontal="left" vertical="top" wrapText="1"/>
    </xf>
    <xf numFmtId="0" fontId="12" fillId="0" borderId="17" xfId="0" applyFont="1" applyBorder="1" applyAlignment="1">
      <alignment horizontal="left" vertical="top" wrapText="1"/>
    </xf>
    <xf numFmtId="0" fontId="12" fillId="0" borderId="22" xfId="0" applyFont="1" applyBorder="1" applyAlignment="1">
      <alignment horizontal="right" vertical="top" wrapText="1"/>
    </xf>
    <xf numFmtId="0" fontId="12" fillId="0" borderId="23" xfId="0" applyFont="1" applyBorder="1" applyAlignment="1">
      <alignment horizontal="right" vertical="top" wrapText="1"/>
    </xf>
    <xf numFmtId="0" fontId="12" fillId="0" borderId="24" xfId="0" applyFont="1" applyBorder="1" applyAlignment="1">
      <alignment horizontal="right" vertical="top" wrapText="1"/>
    </xf>
    <xf numFmtId="0" fontId="11" fillId="0" borderId="5" xfId="0" applyFont="1" applyBorder="1" applyAlignment="1">
      <alignment horizontal="left" vertical="top" wrapText="1"/>
    </xf>
    <xf numFmtId="0" fontId="13" fillId="0" borderId="14" xfId="0" applyFont="1" applyBorder="1" applyAlignment="1">
      <alignment horizontal="center" vertical="top"/>
    </xf>
    <xf numFmtId="0" fontId="13" fillId="2" borderId="15" xfId="0" applyFont="1" applyFill="1" applyBorder="1" applyAlignment="1">
      <alignment horizontal="center" vertical="top"/>
    </xf>
    <xf numFmtId="0" fontId="13" fillId="2" borderId="12" xfId="0" applyFont="1" applyFill="1" applyBorder="1" applyAlignment="1">
      <alignment horizontal="center" vertical="top"/>
    </xf>
    <xf numFmtId="0" fontId="13" fillId="2" borderId="14" xfId="0" applyFont="1" applyFill="1" applyBorder="1" applyAlignment="1">
      <alignment horizontal="center" vertical="top"/>
    </xf>
    <xf numFmtId="0" fontId="11" fillId="2" borderId="16" xfId="0" applyFont="1" applyFill="1" applyBorder="1" applyAlignment="1">
      <alignment horizontal="left" vertical="top" wrapText="1"/>
    </xf>
    <xf numFmtId="0" fontId="12" fillId="2" borderId="17" xfId="0" applyFont="1" applyFill="1" applyBorder="1" applyAlignment="1">
      <alignment horizontal="left" vertical="top" wrapText="1"/>
    </xf>
    <xf numFmtId="0" fontId="12" fillId="2" borderId="18" xfId="0" applyFont="1" applyFill="1" applyBorder="1" applyAlignment="1">
      <alignment horizontal="left" vertical="top" wrapText="1"/>
    </xf>
    <xf numFmtId="0" fontId="12" fillId="2" borderId="22" xfId="0" applyFont="1" applyFill="1" applyBorder="1" applyAlignment="1">
      <alignment horizontal="right" vertical="top" wrapText="1" readingOrder="2"/>
    </xf>
    <xf numFmtId="0" fontId="12" fillId="2" borderId="23" xfId="0" applyFont="1" applyFill="1" applyBorder="1" applyAlignment="1">
      <alignment horizontal="right" vertical="top" wrapText="1" readingOrder="2"/>
    </xf>
    <xf numFmtId="0" fontId="12" fillId="2" borderId="24" xfId="0" applyFont="1" applyFill="1" applyBorder="1" applyAlignment="1">
      <alignment horizontal="right" vertical="top" wrapText="1" readingOrder="2"/>
    </xf>
    <xf numFmtId="0" fontId="13" fillId="0" borderId="10" xfId="0" applyFont="1" applyBorder="1" applyAlignment="1">
      <alignment horizontal="center" vertical="top"/>
    </xf>
    <xf numFmtId="0" fontId="12" fillId="0" borderId="31" xfId="0" applyFont="1" applyBorder="1" applyAlignment="1">
      <alignment horizontal="center" vertical="top" wrapText="1"/>
    </xf>
    <xf numFmtId="0" fontId="12" fillId="0" borderId="17" xfId="0" applyFont="1" applyBorder="1" applyAlignment="1">
      <alignment horizontal="center" vertical="top" wrapText="1"/>
    </xf>
    <xf numFmtId="0" fontId="10" fillId="0" borderId="39" xfId="0" applyFont="1" applyBorder="1" applyAlignment="1">
      <alignment horizontal="left" vertical="center" shrinkToFit="1"/>
    </xf>
    <xf numFmtId="0" fontId="10" fillId="0" borderId="45" xfId="0" applyFont="1" applyBorder="1" applyAlignment="1">
      <alignment horizontal="left" vertical="center" shrinkToFit="1"/>
    </xf>
    <xf numFmtId="165" fontId="10" fillId="0" borderId="20" xfId="0" applyNumberFormat="1" applyFont="1" applyBorder="1" applyAlignment="1">
      <alignment horizontal="center" vertical="center" wrapText="1"/>
    </xf>
    <xf numFmtId="165" fontId="10" fillId="0" borderId="28" xfId="0" applyNumberFormat="1" applyFont="1" applyBorder="1" applyAlignment="1">
      <alignment horizontal="center" vertical="center" wrapText="1"/>
    </xf>
    <xf numFmtId="0" fontId="10" fillId="0" borderId="0" xfId="0" applyFont="1" applyAlignment="1">
      <alignment horizontal="center" vertical="top" wrapText="1"/>
    </xf>
    <xf numFmtId="0" fontId="10" fillId="0" borderId="37" xfId="0" applyFont="1" applyBorder="1" applyAlignment="1">
      <alignment horizontal="center" vertical="top" wrapText="1"/>
    </xf>
    <xf numFmtId="0" fontId="10" fillId="0" borderId="30" xfId="0" applyFont="1" applyBorder="1" applyAlignment="1">
      <alignment horizontal="center" vertical="top" wrapText="1"/>
    </xf>
    <xf numFmtId="0" fontId="10" fillId="0" borderId="26" xfId="0" applyFont="1" applyBorder="1" applyAlignment="1">
      <alignment horizontal="center" vertical="top" wrapText="1"/>
    </xf>
    <xf numFmtId="0" fontId="10" fillId="0" borderId="21" xfId="0" applyFont="1" applyBorder="1" applyAlignment="1">
      <alignment horizontal="center" vertical="top" wrapText="1"/>
    </xf>
    <xf numFmtId="0" fontId="10" fillId="0" borderId="46" xfId="0" applyFont="1" applyBorder="1" applyAlignment="1">
      <alignment horizontal="center" vertical="top" wrapText="1"/>
    </xf>
    <xf numFmtId="0" fontId="10" fillId="0" borderId="40" xfId="0" applyFont="1" applyBorder="1" applyAlignment="1">
      <alignment horizontal="center" vertical="top" wrapText="1"/>
    </xf>
    <xf numFmtId="0" fontId="10" fillId="0" borderId="41" xfId="0" applyFont="1" applyBorder="1" applyAlignment="1">
      <alignment horizontal="center" vertical="top" wrapText="1"/>
    </xf>
    <xf numFmtId="0" fontId="10" fillId="0" borderId="42" xfId="0" applyFont="1" applyBorder="1" applyAlignment="1">
      <alignment horizontal="center" vertical="center"/>
    </xf>
    <xf numFmtId="0" fontId="10" fillId="0" borderId="43" xfId="0" applyFont="1" applyBorder="1" applyAlignment="1">
      <alignment horizontal="center" vertical="center"/>
    </xf>
    <xf numFmtId="0" fontId="10" fillId="0" borderId="44" xfId="0" applyFont="1" applyBorder="1" applyAlignment="1">
      <alignment horizontal="center" vertical="center"/>
    </xf>
    <xf numFmtId="0" fontId="9" fillId="0" borderId="0" xfId="0" applyFont="1" applyAlignment="1">
      <alignment horizontal="left" vertical="top" wrapText="1"/>
    </xf>
    <xf numFmtId="0" fontId="9" fillId="0" borderId="15" xfId="0" applyFont="1" applyBorder="1" applyAlignment="1">
      <alignment horizontal="center" vertical="center"/>
    </xf>
    <xf numFmtId="0" fontId="9" fillId="0" borderId="12" xfId="0" applyFont="1" applyBorder="1" applyAlignment="1">
      <alignment horizontal="center" vertical="center"/>
    </xf>
    <xf numFmtId="0" fontId="9" fillId="0" borderId="59" xfId="0" applyFont="1" applyBorder="1" applyAlignment="1">
      <alignment horizontal="center" vertical="center"/>
    </xf>
    <xf numFmtId="0" fontId="10"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8" xfId="0" applyFont="1" applyBorder="1" applyAlignment="1">
      <alignment horizontal="center" vertical="center"/>
    </xf>
    <xf numFmtId="0" fontId="9" fillId="0" borderId="15"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vertical="center" wrapText="1"/>
    </xf>
    <xf numFmtId="0" fontId="13" fillId="2" borderId="15" xfId="0" applyFont="1" applyFill="1" applyBorder="1" applyAlignment="1">
      <alignment horizontal="right" vertical="center" wrapText="1"/>
    </xf>
    <xf numFmtId="0" fontId="13" fillId="2" borderId="12" xfId="0" applyFont="1" applyFill="1" applyBorder="1" applyAlignment="1">
      <alignment horizontal="right" vertical="center" wrapText="1"/>
    </xf>
    <xf numFmtId="0" fontId="12" fillId="2" borderId="5" xfId="0" applyFont="1" applyFill="1" applyBorder="1" applyAlignment="1">
      <alignment horizontal="left" vertical="center" wrapText="1"/>
    </xf>
    <xf numFmtId="0" fontId="12" fillId="2" borderId="16" xfId="0" applyFont="1" applyFill="1" applyBorder="1" applyAlignment="1">
      <alignment horizontal="left" vertical="center" wrapText="1"/>
    </xf>
    <xf numFmtId="0" fontId="12" fillId="2" borderId="4"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13" fillId="2" borderId="53" xfId="0" applyFont="1" applyFill="1" applyBorder="1" applyAlignment="1">
      <alignment horizontal="center" vertical="center" wrapText="1"/>
    </xf>
    <xf numFmtId="0" fontId="13" fillId="2" borderId="55" xfId="0" applyFont="1" applyFill="1" applyBorder="1" applyAlignment="1">
      <alignment horizontal="center" vertical="center" wrapText="1"/>
    </xf>
    <xf numFmtId="0" fontId="12" fillId="0" borderId="56" xfId="0" applyFont="1" applyBorder="1" applyAlignment="1">
      <alignment horizontal="center" vertical="center" wrapText="1"/>
    </xf>
    <xf numFmtId="0" fontId="12" fillId="0" borderId="58" xfId="0" applyFont="1" applyBorder="1" applyAlignment="1">
      <alignment horizontal="center" vertical="center" wrapText="1"/>
    </xf>
    <xf numFmtId="0" fontId="9" fillId="0" borderId="14" xfId="0" applyFont="1" applyBorder="1" applyAlignment="1">
      <alignment horizontal="center" vertical="center"/>
    </xf>
    <xf numFmtId="0" fontId="10" fillId="0" borderId="18" xfId="0" applyFont="1" applyBorder="1" applyAlignment="1">
      <alignment horizontal="left" vertical="center" wrapText="1"/>
    </xf>
    <xf numFmtId="0" fontId="10" fillId="0" borderId="5" xfId="0" applyFont="1" applyBorder="1" applyAlignment="1">
      <alignment horizontal="left" vertical="center" wrapText="1"/>
    </xf>
    <xf numFmtId="0" fontId="9" fillId="0" borderId="15" xfId="0" applyFont="1" applyBorder="1" applyAlignment="1">
      <alignment vertical="top" wrapText="1"/>
    </xf>
    <xf numFmtId="0" fontId="9" fillId="0" borderId="12" xfId="0" applyFont="1" applyBorder="1" applyAlignment="1">
      <alignment vertical="top" wrapText="1"/>
    </xf>
    <xf numFmtId="0" fontId="9" fillId="0" borderId="14" xfId="0" applyFont="1" applyBorder="1" applyAlignment="1">
      <alignment vertical="top" wrapText="1"/>
    </xf>
    <xf numFmtId="0" fontId="10" fillId="2" borderId="16" xfId="0" applyFont="1" applyFill="1" applyBorder="1" applyAlignment="1">
      <alignment vertical="top" wrapText="1"/>
    </xf>
    <xf numFmtId="0" fontId="10" fillId="2" borderId="17" xfId="0" applyFont="1" applyFill="1" applyBorder="1" applyAlignment="1">
      <alignment vertical="top" wrapText="1"/>
    </xf>
    <xf numFmtId="0" fontId="10" fillId="2" borderId="18" xfId="0" applyFont="1" applyFill="1" applyBorder="1" applyAlignment="1">
      <alignment vertical="top" wrapText="1"/>
    </xf>
    <xf numFmtId="0" fontId="10" fillId="2" borderId="22" xfId="0" applyFont="1" applyFill="1" applyBorder="1" applyAlignment="1">
      <alignment horizontal="right" vertical="top"/>
    </xf>
    <xf numFmtId="0" fontId="10" fillId="2" borderId="23" xfId="0" applyFont="1" applyFill="1" applyBorder="1" applyAlignment="1">
      <alignment horizontal="right" vertical="top"/>
    </xf>
    <xf numFmtId="0" fontId="10" fillId="2" borderId="24" xfId="0" applyFont="1" applyFill="1" applyBorder="1" applyAlignment="1">
      <alignment horizontal="right" vertical="top"/>
    </xf>
    <xf numFmtId="0" fontId="10" fillId="2" borderId="22" xfId="0" applyFont="1" applyFill="1" applyBorder="1" applyAlignment="1">
      <alignment horizontal="right" vertical="top" wrapText="1"/>
    </xf>
    <xf numFmtId="0" fontId="10" fillId="2" borderId="23" xfId="0" applyFont="1" applyFill="1" applyBorder="1" applyAlignment="1">
      <alignment horizontal="right" vertical="top" wrapText="1"/>
    </xf>
    <xf numFmtId="0" fontId="10" fillId="2" borderId="24" xfId="0" applyFont="1" applyFill="1" applyBorder="1" applyAlignment="1">
      <alignment horizontal="right" vertical="top" wrapText="1"/>
    </xf>
    <xf numFmtId="0" fontId="9" fillId="0" borderId="15" xfId="0" applyFont="1" applyBorder="1" applyAlignment="1">
      <alignment horizontal="center" vertical="top"/>
    </xf>
    <xf numFmtId="0" fontId="9" fillId="0" borderId="14" xfId="0" applyFont="1" applyBorder="1" applyAlignment="1">
      <alignment horizontal="center" vertical="top"/>
    </xf>
    <xf numFmtId="0" fontId="10" fillId="2" borderId="16" xfId="0" applyFont="1" applyFill="1" applyBorder="1" applyAlignment="1">
      <alignment horizontal="left" vertical="top" wrapText="1"/>
    </xf>
    <xf numFmtId="0" fontId="10" fillId="2" borderId="18" xfId="0" applyFont="1" applyFill="1" applyBorder="1" applyAlignment="1">
      <alignment horizontal="left" vertical="top" wrapText="1"/>
    </xf>
    <xf numFmtId="0" fontId="10" fillId="0" borderId="16" xfId="0" applyFont="1" applyBorder="1" applyAlignment="1">
      <alignment horizontal="left" vertical="top" wrapText="1"/>
    </xf>
    <xf numFmtId="0" fontId="10" fillId="0" borderId="18" xfId="0" applyFont="1" applyBorder="1" applyAlignment="1">
      <alignment horizontal="left" vertical="top" wrapText="1"/>
    </xf>
    <xf numFmtId="0" fontId="10" fillId="0" borderId="22" xfId="0" applyFont="1" applyBorder="1" applyAlignment="1">
      <alignment horizontal="right" vertical="top"/>
    </xf>
    <xf numFmtId="0" fontId="10" fillId="0" borderId="24" xfId="0" applyFont="1" applyBorder="1" applyAlignment="1">
      <alignment horizontal="right" vertical="top"/>
    </xf>
    <xf numFmtId="0" fontId="9" fillId="0" borderId="12" xfId="0" applyFont="1" applyBorder="1" applyAlignment="1">
      <alignment horizontal="center" vertical="top"/>
    </xf>
    <xf numFmtId="0" fontId="10" fillId="0" borderId="17" xfId="0" applyFont="1" applyBorder="1" applyAlignment="1">
      <alignment horizontal="left" vertical="top" wrapText="1"/>
    </xf>
    <xf numFmtId="0" fontId="10" fillId="0" borderId="23" xfId="0" applyFont="1" applyBorder="1" applyAlignment="1">
      <alignment horizontal="right" vertical="top"/>
    </xf>
    <xf numFmtId="0" fontId="12" fillId="0" borderId="16" xfId="0" applyFont="1" applyBorder="1" applyAlignment="1">
      <alignment vertical="top" wrapText="1"/>
    </xf>
    <xf numFmtId="0" fontId="12" fillId="0" borderId="17" xfId="0" applyFont="1" applyBorder="1" applyAlignment="1">
      <alignment vertical="top" wrapText="1"/>
    </xf>
    <xf numFmtId="0" fontId="12" fillId="0" borderId="18" xfId="0" applyFont="1" applyBorder="1" applyAlignment="1">
      <alignment vertical="top" wrapText="1"/>
    </xf>
    <xf numFmtId="0" fontId="12" fillId="0" borderId="22" xfId="0" applyFont="1" applyBorder="1" applyAlignment="1">
      <alignment horizontal="right" vertical="top"/>
    </xf>
    <xf numFmtId="0" fontId="12" fillId="0" borderId="23" xfId="0" applyFont="1" applyBorder="1" applyAlignment="1">
      <alignment horizontal="right" vertical="top"/>
    </xf>
    <xf numFmtId="0" fontId="12" fillId="0" borderId="24" xfId="0" applyFont="1" applyBorder="1" applyAlignment="1">
      <alignment horizontal="right" vertical="top"/>
    </xf>
    <xf numFmtId="0" fontId="10" fillId="2" borderId="5" xfId="0" applyFont="1" applyFill="1" applyBorder="1" applyAlignment="1">
      <alignment horizontal="left" vertical="top" wrapText="1"/>
    </xf>
    <xf numFmtId="0" fontId="30" fillId="0" borderId="15" xfId="0" applyFont="1" applyBorder="1" applyAlignment="1">
      <alignment vertical="top" wrapText="1"/>
    </xf>
    <xf numFmtId="0" fontId="30" fillId="0" borderId="12" xfId="0" applyFont="1" applyBorder="1" applyAlignment="1">
      <alignment vertical="top" wrapText="1"/>
    </xf>
    <xf numFmtId="0" fontId="30" fillId="0" borderId="14" xfId="0" applyFont="1" applyBorder="1" applyAlignment="1">
      <alignment vertical="top" wrapText="1"/>
    </xf>
    <xf numFmtId="0" fontId="31" fillId="2" borderId="16" xfId="0" applyFont="1" applyFill="1" applyBorder="1" applyAlignment="1">
      <alignment vertical="top" wrapText="1"/>
    </xf>
    <xf numFmtId="0" fontId="31" fillId="2" borderId="17" xfId="0" applyFont="1" applyFill="1" applyBorder="1" applyAlignment="1">
      <alignment vertical="top" wrapText="1"/>
    </xf>
    <xf numFmtId="0" fontId="31" fillId="2" borderId="18" xfId="0" applyFont="1" applyFill="1" applyBorder="1" applyAlignment="1">
      <alignment vertical="top" wrapText="1"/>
    </xf>
    <xf numFmtId="0" fontId="34" fillId="2" borderId="22" xfId="0" applyFont="1" applyFill="1" applyBorder="1" applyAlignment="1">
      <alignment horizontal="right" vertical="top" wrapText="1"/>
    </xf>
    <xf numFmtId="0" fontId="34" fillId="2" borderId="23" xfId="0" applyFont="1" applyFill="1" applyBorder="1" applyAlignment="1">
      <alignment horizontal="right" vertical="top"/>
    </xf>
    <xf numFmtId="0" fontId="34" fillId="2" borderId="24" xfId="0" applyFont="1" applyFill="1" applyBorder="1" applyAlignment="1">
      <alignment horizontal="right" vertical="top"/>
    </xf>
    <xf numFmtId="0" fontId="0" fillId="2" borderId="22" xfId="0" applyFill="1" applyBorder="1" applyAlignment="1">
      <alignment horizontal="right" vertical="top"/>
    </xf>
    <xf numFmtId="0" fontId="0" fillId="2" borderId="23" xfId="0" applyFill="1" applyBorder="1" applyAlignment="1">
      <alignment horizontal="right" vertical="top"/>
    </xf>
    <xf numFmtId="0" fontId="0" fillId="2" borderId="24" xfId="0" applyFill="1" applyBorder="1" applyAlignment="1">
      <alignment horizontal="right" vertical="top"/>
    </xf>
    <xf numFmtId="0" fontId="9" fillId="2" borderId="51" xfId="0" applyFont="1" applyFill="1" applyBorder="1" applyAlignment="1">
      <alignment horizontal="left" vertical="top" wrapText="1"/>
    </xf>
    <xf numFmtId="0" fontId="13" fillId="0" borderId="5" xfId="0" applyFont="1" applyBorder="1" applyAlignment="1">
      <alignment horizontal="left" vertical="top" wrapText="1"/>
    </xf>
    <xf numFmtId="0" fontId="13" fillId="0" borderId="15" xfId="0" applyFont="1" applyBorder="1" applyAlignment="1">
      <alignment vertical="top" wrapText="1"/>
    </xf>
    <xf numFmtId="0" fontId="13" fillId="0" borderId="12" xfId="0" applyFont="1" applyBorder="1" applyAlignment="1">
      <alignment vertical="top" wrapText="1"/>
    </xf>
    <xf numFmtId="0" fontId="13" fillId="0" borderId="14" xfId="0" applyFont="1" applyBorder="1" applyAlignment="1">
      <alignment vertical="top" wrapText="1"/>
    </xf>
    <xf numFmtId="0" fontId="9" fillId="0" borderId="0" xfId="0" applyFont="1" applyAlignment="1">
      <alignment horizontal="center" wrapText="1"/>
    </xf>
    <xf numFmtId="0" fontId="10" fillId="0" borderId="5" xfId="0" applyFont="1" applyBorder="1" applyAlignment="1">
      <alignment horizontal="left" vertical="top" wrapText="1"/>
    </xf>
    <xf numFmtId="0" fontId="9" fillId="0" borderId="4" xfId="0" applyFont="1" applyBorder="1" applyAlignment="1">
      <alignment horizontal="center" vertical="top"/>
    </xf>
    <xf numFmtId="0" fontId="10" fillId="0" borderId="5" xfId="0" applyFont="1" applyBorder="1" applyAlignment="1">
      <alignment horizontal="right" vertical="top" wrapText="1"/>
    </xf>
    <xf numFmtId="0" fontId="9" fillId="0" borderId="4" xfId="0" applyFont="1" applyBorder="1" applyAlignment="1">
      <alignment horizontal="center" vertical="center"/>
    </xf>
    <xf numFmtId="0" fontId="10" fillId="0" borderId="6" xfId="0" applyFont="1" applyBorder="1" applyAlignment="1">
      <alignment horizontal="right" vertical="top" wrapText="1" readingOrder="2"/>
    </xf>
    <xf numFmtId="0" fontId="28" fillId="0" borderId="53" xfId="0" applyFont="1" applyBorder="1" applyAlignment="1">
      <alignment horizontal="center" wrapText="1"/>
    </xf>
    <xf numFmtId="0" fontId="28" fillId="0" borderId="54" xfId="0" applyFont="1" applyBorder="1" applyAlignment="1">
      <alignment horizontal="center" wrapText="1"/>
    </xf>
    <xf numFmtId="0" fontId="28" fillId="0" borderId="55" xfId="0" applyFont="1" applyBorder="1" applyAlignment="1">
      <alignment horizontal="center" wrapText="1"/>
    </xf>
    <xf numFmtId="0" fontId="12" fillId="0" borderId="66" xfId="5" applyFont="1" applyBorder="1"/>
    <xf numFmtId="0" fontId="12" fillId="0" borderId="65" xfId="0" applyFont="1" applyBorder="1" applyAlignment="1">
      <alignment horizontal="center"/>
    </xf>
    <xf numFmtId="0" fontId="12" fillId="0" borderId="0" xfId="0" applyFont="1" applyBorder="1"/>
    <xf numFmtId="0" fontId="12" fillId="0" borderId="18" xfId="0" applyFont="1" applyBorder="1" applyAlignment="1">
      <alignment horizontal="center"/>
    </xf>
    <xf numFmtId="0" fontId="12" fillId="0" borderId="30" xfId="0" applyFont="1" applyBorder="1"/>
    <xf numFmtId="0" fontId="9" fillId="0" borderId="68" xfId="0" applyFont="1" applyBorder="1" applyAlignment="1">
      <alignment horizontal="center" vertical="center" wrapText="1"/>
    </xf>
    <xf numFmtId="0" fontId="10" fillId="0" borderId="61" xfId="5" applyFont="1" applyBorder="1"/>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cellXfs>
  <cellStyles count="6">
    <cellStyle name="Normal" xfId="0" builtinId="0"/>
    <cellStyle name="Normal 11" xfId="3" xr:uid="{15B1DBC5-2707-4ACF-A4DA-E838254A0213}"/>
    <cellStyle name="Normal 15 2" xfId="1" xr:uid="{9D4974D0-CC53-4637-9030-F5E9DC436F6C}"/>
    <cellStyle name="Normal 2" xfId="2" xr:uid="{442412E1-27CC-4C38-9DF4-A4FF3250CD7C}"/>
    <cellStyle name="Normal 2 2" xfId="5" xr:uid="{DBB00C1C-FE44-46F4-9AA3-01AB0D8CCEC7}"/>
    <cellStyle name="Normal 7 2" xfId="4" xr:uid="{0EF1E211-AE8D-436A-8B33-7D4828632217}"/>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9</xdr:col>
      <xdr:colOff>0</xdr:colOff>
      <xdr:row>1</xdr:row>
      <xdr:rowOff>0</xdr:rowOff>
    </xdr:from>
    <xdr:ext cx="1076739" cy="208519"/>
    <xdr:sp macro="" textlink="">
      <xdr:nvSpPr>
        <xdr:cNvPr id="3" name="TextBox 2">
          <a:extLst>
            <a:ext uri="{FF2B5EF4-FFF2-40B4-BE49-F238E27FC236}">
              <a16:creationId xmlns:a16="http://schemas.microsoft.com/office/drawing/2014/main" id="{F7525B09-9114-4A43-995F-E0C997A2407D}"/>
            </a:ext>
          </a:extLst>
        </xdr:cNvPr>
        <xdr:cNvSpPr txBox="1"/>
      </xdr:nvSpPr>
      <xdr:spPr>
        <a:xfrm>
          <a:off x="17811750" y="6858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10</xdr:col>
      <xdr:colOff>0</xdr:colOff>
      <xdr:row>1</xdr:row>
      <xdr:rowOff>0</xdr:rowOff>
    </xdr:from>
    <xdr:ext cx="1076739" cy="208519"/>
    <xdr:sp macro="" textlink="">
      <xdr:nvSpPr>
        <xdr:cNvPr id="2" name="TextBox 1">
          <a:extLst>
            <a:ext uri="{FF2B5EF4-FFF2-40B4-BE49-F238E27FC236}">
              <a16:creationId xmlns:a16="http://schemas.microsoft.com/office/drawing/2014/main" id="{FAB77C1C-B9B1-4A21-BD21-78AE8D21E63E}"/>
            </a:ext>
          </a:extLst>
        </xdr:cNvPr>
        <xdr:cNvSpPr txBox="1"/>
      </xdr:nvSpPr>
      <xdr:spPr>
        <a:xfrm>
          <a:off x="15954375"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8</xdr:col>
      <xdr:colOff>0</xdr:colOff>
      <xdr:row>0</xdr:row>
      <xdr:rowOff>0</xdr:rowOff>
    </xdr:from>
    <xdr:ext cx="1076739" cy="208519"/>
    <xdr:sp macro="" textlink="">
      <xdr:nvSpPr>
        <xdr:cNvPr id="2" name="TextBox 1">
          <a:extLst>
            <a:ext uri="{FF2B5EF4-FFF2-40B4-BE49-F238E27FC236}">
              <a16:creationId xmlns:a16="http://schemas.microsoft.com/office/drawing/2014/main" id="{569D6899-94BD-4FE0-A8DC-FF9816C72116}"/>
            </a:ext>
          </a:extLst>
        </xdr:cNvPr>
        <xdr:cNvSpPr txBox="1"/>
      </xdr:nvSpPr>
      <xdr:spPr>
        <a:xfrm>
          <a:off x="13630275" y="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4</xdr:col>
      <xdr:colOff>0</xdr:colOff>
      <xdr:row>1</xdr:row>
      <xdr:rowOff>0</xdr:rowOff>
    </xdr:from>
    <xdr:ext cx="1076739" cy="208519"/>
    <xdr:sp macro="" textlink="">
      <xdr:nvSpPr>
        <xdr:cNvPr id="2" name="TextBox 1">
          <a:extLst>
            <a:ext uri="{FF2B5EF4-FFF2-40B4-BE49-F238E27FC236}">
              <a16:creationId xmlns:a16="http://schemas.microsoft.com/office/drawing/2014/main" id="{23F72E78-E9CF-4340-A62D-3560BBFB4FF6}"/>
            </a:ext>
          </a:extLst>
        </xdr:cNvPr>
        <xdr:cNvSpPr txBox="1"/>
      </xdr:nvSpPr>
      <xdr:spPr>
        <a:xfrm>
          <a:off x="8662988"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8</xdr:col>
      <xdr:colOff>0</xdr:colOff>
      <xdr:row>1</xdr:row>
      <xdr:rowOff>0</xdr:rowOff>
    </xdr:from>
    <xdr:ext cx="1076739" cy="208519"/>
    <xdr:sp macro="" textlink="">
      <xdr:nvSpPr>
        <xdr:cNvPr id="2" name="TextBox 1">
          <a:extLst>
            <a:ext uri="{FF2B5EF4-FFF2-40B4-BE49-F238E27FC236}">
              <a16:creationId xmlns:a16="http://schemas.microsoft.com/office/drawing/2014/main" id="{915F250C-DCF3-48AA-94D8-0608A5DE8E17}"/>
            </a:ext>
          </a:extLst>
        </xdr:cNvPr>
        <xdr:cNvSpPr txBox="1"/>
      </xdr:nvSpPr>
      <xdr:spPr>
        <a:xfrm>
          <a:off x="15868650" y="1905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2768B-0F19-4026-84A5-13F9F9049190}">
  <sheetPr>
    <tabColor theme="4" tint="0.39997558519241921"/>
  </sheetPr>
  <dimension ref="A1:K5"/>
  <sheetViews>
    <sheetView zoomScale="60" zoomScaleNormal="60" workbookViewId="0">
      <selection activeCell="C24" sqref="C24"/>
    </sheetView>
  </sheetViews>
  <sheetFormatPr defaultColWidth="8.796875" defaultRowHeight="14.25" x14ac:dyDescent="0.45"/>
  <cols>
    <col min="1" max="1" width="7.33203125" style="5" customWidth="1"/>
    <col min="2" max="2" width="65.73046875" style="2" customWidth="1"/>
    <col min="3" max="3" width="27.796875" style="1" bestFit="1" customWidth="1"/>
    <col min="4" max="4" width="22" style="1" bestFit="1" customWidth="1"/>
    <col min="5" max="6" width="8.796875" style="1"/>
    <col min="7" max="7" width="65.73046875" style="3" customWidth="1"/>
    <col min="8" max="8" width="22.265625" style="1" bestFit="1" customWidth="1"/>
    <col min="9" max="9" width="10.59765625" style="1" customWidth="1"/>
    <col min="10" max="10" width="13.265625" style="1" customWidth="1"/>
    <col min="11" max="11" width="11.59765625" style="1" customWidth="1"/>
    <col min="12" max="16384" width="8.796875" style="1"/>
  </cols>
  <sheetData>
    <row r="1" spans="1:11" ht="18" x14ac:dyDescent="0.45">
      <c r="A1" s="13" t="s">
        <v>0</v>
      </c>
      <c r="F1" s="19"/>
      <c r="G1" s="3" t="s">
        <v>1</v>
      </c>
      <c r="J1" s="4"/>
      <c r="K1" s="4"/>
    </row>
    <row r="3" spans="1:11" s="6" customFormat="1" ht="28.5" x14ac:dyDescent="0.45">
      <c r="A3" s="5" t="s">
        <v>2</v>
      </c>
      <c r="B3" s="7" t="s">
        <v>3</v>
      </c>
      <c r="C3" s="6" t="s">
        <v>4</v>
      </c>
      <c r="D3" s="6" t="s">
        <v>5</v>
      </c>
      <c r="G3" s="8" t="s">
        <v>6</v>
      </c>
      <c r="H3" s="6" t="s">
        <v>7</v>
      </c>
      <c r="I3" s="6" t="s">
        <v>8</v>
      </c>
      <c r="J3" s="6" t="s">
        <v>9</v>
      </c>
      <c r="K3" s="6" t="s">
        <v>10</v>
      </c>
    </row>
    <row r="4" spans="1:11" ht="14.65" thickBot="1" x14ac:dyDescent="0.5"/>
    <row r="5" spans="1:11" ht="150" customHeight="1" x14ac:dyDescent="0.45">
      <c r="A5" s="9"/>
      <c r="B5" s="17" t="s">
        <v>11</v>
      </c>
      <c r="C5" s="10"/>
      <c r="D5" s="11"/>
      <c r="G5" s="18" t="s">
        <v>12</v>
      </c>
      <c r="H5" s="10"/>
      <c r="I5" s="11"/>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C3A2-C55D-486A-924F-15B46C4D0486}">
  <sheetPr>
    <tabColor theme="4" tint="0.39997558519241921"/>
  </sheetPr>
  <dimension ref="B1:L59"/>
  <sheetViews>
    <sheetView zoomScale="80" zoomScaleNormal="80" workbookViewId="0">
      <pane ySplit="3" topLeftCell="A26" activePane="bottomLeft" state="frozen"/>
      <selection activeCell="F1" sqref="F1:G1"/>
      <selection pane="bottomLeft" activeCell="C30" sqref="C30:C38"/>
    </sheetView>
  </sheetViews>
  <sheetFormatPr defaultColWidth="8.796875" defaultRowHeight="12.75" x14ac:dyDescent="0.35"/>
  <cols>
    <col min="1" max="1" width="14" style="129" customWidth="1"/>
    <col min="2" max="2" width="7.33203125" style="130" customWidth="1"/>
    <col min="3" max="3" width="65.73046875" style="131" customWidth="1"/>
    <col min="4" max="4" width="27.796875" style="129" bestFit="1" customWidth="1"/>
    <col min="5" max="5" width="22" style="129" bestFit="1" customWidth="1"/>
    <col min="6" max="7" width="9.06640625" style="129"/>
    <col min="8" max="8" width="65.73046875" style="88" customWidth="1"/>
    <col min="9" max="9" width="53.73046875" style="129" customWidth="1"/>
    <col min="10" max="10" width="10.59765625" style="129" customWidth="1"/>
    <col min="11" max="11" width="13.265625" style="129" customWidth="1"/>
    <col min="12" max="12" width="11.59765625" style="129" customWidth="1"/>
    <col min="13" max="16384" width="8.796875" style="129"/>
  </cols>
  <sheetData>
    <row r="1" spans="2:12" s="89" customFormat="1" x14ac:dyDescent="0.35">
      <c r="B1" s="85" t="s">
        <v>13</v>
      </c>
      <c r="C1" s="86"/>
      <c r="D1" s="87"/>
      <c r="E1" s="88" t="s">
        <v>1</v>
      </c>
      <c r="G1" s="89">
        <f>COUNT(B6:B59)</f>
        <v>11</v>
      </c>
      <c r="H1" s="46"/>
    </row>
    <row r="2" spans="2:12" s="89" customFormat="1" x14ac:dyDescent="0.35">
      <c r="B2" s="90"/>
      <c r="C2" s="86"/>
      <c r="H2" s="46"/>
    </row>
    <row r="3" spans="2:12" s="92" customFormat="1" x14ac:dyDescent="0.35">
      <c r="B3" s="90" t="s">
        <v>2</v>
      </c>
      <c r="C3" s="91" t="s">
        <v>3</v>
      </c>
      <c r="D3" s="92" t="s">
        <v>4</v>
      </c>
      <c r="E3" s="92" t="s">
        <v>5</v>
      </c>
      <c r="H3" s="48" t="s">
        <v>6</v>
      </c>
      <c r="I3" s="92" t="s">
        <v>7</v>
      </c>
      <c r="J3" s="92" t="s">
        <v>8</v>
      </c>
      <c r="K3" s="92" t="s">
        <v>9</v>
      </c>
      <c r="L3" s="92" t="s">
        <v>10</v>
      </c>
    </row>
    <row r="4" spans="2:12" s="89" customFormat="1" x14ac:dyDescent="0.35">
      <c r="B4" s="90"/>
      <c r="C4" s="86"/>
      <c r="H4" s="46"/>
    </row>
    <row r="5" spans="2:12" s="89" customFormat="1" x14ac:dyDescent="0.35">
      <c r="B5" s="93"/>
      <c r="C5" s="94"/>
      <c r="D5" s="95"/>
      <c r="E5" s="96"/>
      <c r="H5" s="97"/>
      <c r="I5" s="95"/>
      <c r="J5" s="96"/>
    </row>
    <row r="6" spans="2:12" s="89" customFormat="1" ht="38.25" x14ac:dyDescent="0.35">
      <c r="B6" s="93">
        <v>101</v>
      </c>
      <c r="C6" s="94" t="s">
        <v>14</v>
      </c>
      <c r="D6" s="95"/>
      <c r="E6" s="96" t="s">
        <v>15</v>
      </c>
      <c r="H6" s="97" t="s">
        <v>16</v>
      </c>
      <c r="I6" s="95"/>
      <c r="J6" s="96" t="s">
        <v>17</v>
      </c>
      <c r="K6" s="89" t="s">
        <v>18</v>
      </c>
    </row>
    <row r="7" spans="2:12" s="89" customFormat="1" x14ac:dyDescent="0.35">
      <c r="B7" s="357" t="s">
        <v>670</v>
      </c>
      <c r="C7" s="358" t="s">
        <v>527</v>
      </c>
      <c r="D7" s="95" t="s">
        <v>19</v>
      </c>
      <c r="E7" s="96">
        <v>1</v>
      </c>
      <c r="H7" s="359" t="s">
        <v>20</v>
      </c>
      <c r="I7" s="95" t="s">
        <v>21</v>
      </c>
      <c r="J7" s="96">
        <v>1</v>
      </c>
    </row>
    <row r="8" spans="2:12" s="89" customFormat="1" ht="38.25" x14ac:dyDescent="0.35">
      <c r="B8" s="357"/>
      <c r="C8" s="358"/>
      <c r="D8" s="95" t="s">
        <v>22</v>
      </c>
      <c r="E8" s="96">
        <v>2</v>
      </c>
      <c r="H8" s="359"/>
      <c r="I8" s="95" t="s">
        <v>23</v>
      </c>
      <c r="J8" s="96">
        <v>2</v>
      </c>
      <c r="K8" s="89" t="s">
        <v>24</v>
      </c>
    </row>
    <row r="9" spans="2:12" s="89" customFormat="1" ht="25.5" x14ac:dyDescent="0.35">
      <c r="B9" s="93">
        <f>B6+1</f>
        <v>102</v>
      </c>
      <c r="C9" s="342" t="s">
        <v>25</v>
      </c>
      <c r="D9" s="95" t="s">
        <v>26</v>
      </c>
      <c r="E9" s="96">
        <v>1</v>
      </c>
      <c r="H9" s="97" t="s">
        <v>27</v>
      </c>
      <c r="I9" s="95" t="s">
        <v>28</v>
      </c>
      <c r="J9" s="98">
        <v>1</v>
      </c>
    </row>
    <row r="10" spans="2:12" s="89" customFormat="1" x14ac:dyDescent="0.35">
      <c r="B10" s="93"/>
      <c r="C10" s="342"/>
      <c r="D10" s="95" t="s">
        <v>29</v>
      </c>
      <c r="E10" s="99">
        <v>2</v>
      </c>
      <c r="H10" s="100"/>
      <c r="I10" s="95" t="s">
        <v>30</v>
      </c>
      <c r="J10" s="96">
        <v>2</v>
      </c>
    </row>
    <row r="11" spans="2:12" s="89" customFormat="1" x14ac:dyDescent="0.35">
      <c r="B11" s="93"/>
      <c r="C11" s="94"/>
      <c r="D11" s="95"/>
      <c r="E11" s="99"/>
      <c r="H11" s="100"/>
      <c r="I11" s="95"/>
      <c r="J11" s="96"/>
    </row>
    <row r="12" spans="2:12" s="89" customFormat="1" x14ac:dyDescent="0.35">
      <c r="B12" s="93">
        <f>B9+1</f>
        <v>103</v>
      </c>
      <c r="C12" s="360" t="s">
        <v>31</v>
      </c>
      <c r="D12" s="101" t="s">
        <v>32</v>
      </c>
      <c r="E12" s="102">
        <v>1</v>
      </c>
      <c r="H12" s="100"/>
      <c r="I12" s="95"/>
      <c r="J12" s="96"/>
    </row>
    <row r="13" spans="2:12" s="89" customFormat="1" x14ac:dyDescent="0.35">
      <c r="B13" s="93"/>
      <c r="C13" s="361"/>
      <c r="D13" s="103" t="s">
        <v>33</v>
      </c>
      <c r="E13" s="104">
        <v>2</v>
      </c>
      <c r="H13" s="100"/>
      <c r="I13" s="95"/>
      <c r="J13" s="96"/>
    </row>
    <row r="14" spans="2:12" s="89" customFormat="1" x14ac:dyDescent="0.35">
      <c r="B14" s="93"/>
      <c r="C14" s="361"/>
      <c r="D14" s="103" t="s">
        <v>34</v>
      </c>
      <c r="E14" s="104">
        <v>3</v>
      </c>
      <c r="H14" s="100"/>
      <c r="I14" s="95"/>
      <c r="J14" s="96"/>
    </row>
    <row r="15" spans="2:12" s="89" customFormat="1" x14ac:dyDescent="0.35">
      <c r="B15" s="93"/>
      <c r="C15" s="361"/>
      <c r="D15" s="103" t="s">
        <v>35</v>
      </c>
      <c r="E15" s="104">
        <v>4</v>
      </c>
      <c r="H15" s="100"/>
      <c r="I15" s="95"/>
      <c r="J15" s="96"/>
    </row>
    <row r="16" spans="2:12" s="89" customFormat="1" x14ac:dyDescent="0.35">
      <c r="B16" s="93"/>
      <c r="C16" s="361"/>
      <c r="D16" s="103" t="s">
        <v>36</v>
      </c>
      <c r="E16" s="104">
        <v>5</v>
      </c>
      <c r="H16" s="100"/>
      <c r="I16" s="95"/>
      <c r="J16" s="96"/>
    </row>
    <row r="17" spans="2:12" s="89" customFormat="1" x14ac:dyDescent="0.35">
      <c r="B17" s="93"/>
      <c r="C17" s="361"/>
      <c r="D17" s="103" t="s">
        <v>37</v>
      </c>
      <c r="E17" s="104">
        <v>6</v>
      </c>
      <c r="H17" s="100"/>
      <c r="I17" s="95"/>
      <c r="J17" s="96"/>
    </row>
    <row r="18" spans="2:12" s="89" customFormat="1" x14ac:dyDescent="0.35">
      <c r="B18" s="93"/>
      <c r="C18" s="361"/>
      <c r="D18" s="103" t="s">
        <v>38</v>
      </c>
      <c r="E18" s="104">
        <v>7</v>
      </c>
      <c r="H18" s="100"/>
      <c r="I18" s="95"/>
      <c r="J18" s="96"/>
    </row>
    <row r="19" spans="2:12" s="89" customFormat="1" x14ac:dyDescent="0.35">
      <c r="B19" s="93"/>
      <c r="C19" s="361"/>
      <c r="D19" s="103" t="s">
        <v>526</v>
      </c>
      <c r="E19" s="104">
        <v>9</v>
      </c>
      <c r="H19" s="100"/>
      <c r="I19" s="95"/>
      <c r="J19" s="96"/>
    </row>
    <row r="20" spans="2:12" s="89" customFormat="1" x14ac:dyDescent="0.35">
      <c r="B20" s="93"/>
      <c r="C20" s="105"/>
      <c r="D20" s="103"/>
      <c r="E20" s="104"/>
      <c r="H20" s="100"/>
      <c r="I20" s="95"/>
      <c r="J20" s="96"/>
    </row>
    <row r="21" spans="2:12" s="89" customFormat="1" ht="14.25" customHeight="1" x14ac:dyDescent="0.35">
      <c r="B21" s="93">
        <f>B12+1</f>
        <v>104</v>
      </c>
      <c r="C21" s="342" t="s">
        <v>462</v>
      </c>
      <c r="D21" s="95" t="s">
        <v>39</v>
      </c>
      <c r="E21" s="99">
        <v>1</v>
      </c>
      <c r="H21" s="343" t="s">
        <v>40</v>
      </c>
      <c r="I21" s="95" t="s">
        <v>41</v>
      </c>
      <c r="J21" s="96">
        <v>1</v>
      </c>
    </row>
    <row r="22" spans="2:12" s="89" customFormat="1" x14ac:dyDescent="0.35">
      <c r="B22" s="93"/>
      <c r="C22" s="342"/>
      <c r="D22" s="95" t="s">
        <v>42</v>
      </c>
      <c r="E22" s="99">
        <v>2</v>
      </c>
      <c r="H22" s="343"/>
      <c r="I22" s="95" t="s">
        <v>43</v>
      </c>
      <c r="J22" s="96">
        <v>2</v>
      </c>
    </row>
    <row r="23" spans="2:12" s="89" customFormat="1" x14ac:dyDescent="0.35">
      <c r="B23" s="93"/>
      <c r="C23" s="342"/>
      <c r="D23" s="95" t="s">
        <v>44</v>
      </c>
      <c r="E23" s="99">
        <v>3</v>
      </c>
      <c r="H23" s="343"/>
      <c r="I23" s="95" t="s">
        <v>45</v>
      </c>
      <c r="J23" s="96">
        <v>3</v>
      </c>
    </row>
    <row r="24" spans="2:12" s="89" customFormat="1" x14ac:dyDescent="0.35">
      <c r="B24" s="93"/>
      <c r="C24" s="342"/>
      <c r="D24" s="95" t="s">
        <v>47</v>
      </c>
      <c r="E24" s="99">
        <v>4</v>
      </c>
      <c r="H24" s="343"/>
      <c r="I24" s="95" t="s">
        <v>46</v>
      </c>
      <c r="J24" s="96">
        <v>4</v>
      </c>
    </row>
    <row r="25" spans="2:12" s="89" customFormat="1" x14ac:dyDescent="0.35">
      <c r="B25" s="93"/>
      <c r="C25" s="94"/>
      <c r="D25" s="95"/>
      <c r="E25" s="99"/>
      <c r="H25" s="100"/>
      <c r="I25" s="95"/>
      <c r="J25" s="96"/>
    </row>
    <row r="26" spans="2:12" s="89" customFormat="1" ht="28.9" customHeight="1" x14ac:dyDescent="0.35">
      <c r="B26" s="93">
        <f>B21+1</f>
        <v>105</v>
      </c>
      <c r="C26" s="94" t="s">
        <v>463</v>
      </c>
      <c r="D26" s="95" t="s">
        <v>453</v>
      </c>
      <c r="E26" s="96"/>
      <c r="H26" s="97" t="s">
        <v>454</v>
      </c>
      <c r="I26" s="95" t="s">
        <v>455</v>
      </c>
      <c r="J26" s="96"/>
    </row>
    <row r="27" spans="2:12" s="89" customFormat="1" x14ac:dyDescent="0.35">
      <c r="B27" s="93"/>
      <c r="C27" s="94"/>
      <c r="D27" s="95"/>
      <c r="E27" s="96"/>
      <c r="H27" s="97"/>
      <c r="I27" s="95"/>
      <c r="J27" s="96"/>
    </row>
    <row r="28" spans="2:12" s="89" customFormat="1" ht="57.75" customHeight="1" x14ac:dyDescent="0.35">
      <c r="B28" s="93">
        <f>B26+1</f>
        <v>106</v>
      </c>
      <c r="C28" s="94" t="s">
        <v>467</v>
      </c>
      <c r="D28" s="95" t="s">
        <v>453</v>
      </c>
      <c r="E28" s="96"/>
      <c r="H28" s="97" t="s">
        <v>456</v>
      </c>
      <c r="I28" s="95" t="s">
        <v>455</v>
      </c>
      <c r="J28" s="96"/>
    </row>
    <row r="29" spans="2:12" s="89" customFormat="1" x14ac:dyDescent="0.35">
      <c r="B29" s="93"/>
      <c r="C29" s="94"/>
      <c r="D29" s="95"/>
      <c r="E29" s="99"/>
      <c r="H29" s="100"/>
      <c r="I29" s="95"/>
      <c r="J29" s="96"/>
    </row>
    <row r="30" spans="2:12" s="89" customFormat="1" ht="22.5" customHeight="1" x14ac:dyDescent="0.35">
      <c r="B30" s="106">
        <f>B28+1</f>
        <v>107</v>
      </c>
      <c r="C30" s="344" t="s">
        <v>48</v>
      </c>
      <c r="D30" s="107" t="s">
        <v>49</v>
      </c>
      <c r="E30" s="108">
        <v>1</v>
      </c>
      <c r="F30" s="109"/>
      <c r="G30" s="109"/>
      <c r="H30" s="347" t="s">
        <v>50</v>
      </c>
      <c r="I30" s="107" t="s">
        <v>51</v>
      </c>
      <c r="J30" s="110">
        <v>1</v>
      </c>
      <c r="K30" s="46"/>
      <c r="L30" s="96"/>
    </row>
    <row r="31" spans="2:12" s="89" customFormat="1" x14ac:dyDescent="0.35">
      <c r="B31" s="111"/>
      <c r="C31" s="345"/>
      <c r="D31" s="112" t="s">
        <v>52</v>
      </c>
      <c r="E31" s="113">
        <f>E30+1</f>
        <v>2</v>
      </c>
      <c r="F31" s="46"/>
      <c r="G31" s="46"/>
      <c r="H31" s="348"/>
      <c r="I31" s="112" t="s">
        <v>53</v>
      </c>
      <c r="J31" s="114">
        <f>J30+1</f>
        <v>2</v>
      </c>
      <c r="K31" s="46"/>
      <c r="L31" s="96"/>
    </row>
    <row r="32" spans="2:12" s="89" customFormat="1" ht="25.5" x14ac:dyDescent="0.35">
      <c r="B32" s="111"/>
      <c r="C32" s="345"/>
      <c r="D32" s="112" t="s">
        <v>54</v>
      </c>
      <c r="E32" s="113">
        <f t="shared" ref="E32:E38" si="0">E31+1</f>
        <v>3</v>
      </c>
      <c r="F32" s="46"/>
      <c r="G32" s="46"/>
      <c r="H32" s="348"/>
      <c r="I32" s="112" t="s">
        <v>55</v>
      </c>
      <c r="J32" s="114">
        <f t="shared" ref="J32:J38" si="1">J31+1</f>
        <v>3</v>
      </c>
      <c r="K32" s="46"/>
      <c r="L32" s="96"/>
    </row>
    <row r="33" spans="2:12" s="89" customFormat="1" x14ac:dyDescent="0.35">
      <c r="B33" s="111"/>
      <c r="C33" s="345"/>
      <c r="D33" s="112" t="s">
        <v>56</v>
      </c>
      <c r="E33" s="113">
        <f t="shared" si="0"/>
        <v>4</v>
      </c>
      <c r="F33" s="46"/>
      <c r="G33" s="46"/>
      <c r="H33" s="348"/>
      <c r="I33" s="112" t="s">
        <v>57</v>
      </c>
      <c r="J33" s="114">
        <f t="shared" si="1"/>
        <v>4</v>
      </c>
      <c r="K33" s="46"/>
      <c r="L33" s="96"/>
    </row>
    <row r="34" spans="2:12" s="89" customFormat="1" x14ac:dyDescent="0.35">
      <c r="B34" s="111"/>
      <c r="C34" s="345"/>
      <c r="D34" s="112" t="s">
        <v>58</v>
      </c>
      <c r="E34" s="113">
        <f t="shared" si="0"/>
        <v>5</v>
      </c>
      <c r="F34" s="46"/>
      <c r="G34" s="46"/>
      <c r="H34" s="348"/>
      <c r="I34" s="112" t="s">
        <v>59</v>
      </c>
      <c r="J34" s="114">
        <f t="shared" si="1"/>
        <v>5</v>
      </c>
      <c r="K34" s="46"/>
      <c r="L34" s="96"/>
    </row>
    <row r="35" spans="2:12" s="89" customFormat="1" x14ac:dyDescent="0.35">
      <c r="B35" s="111"/>
      <c r="C35" s="345"/>
      <c r="D35" s="112" t="s">
        <v>60</v>
      </c>
      <c r="E35" s="113">
        <f t="shared" si="0"/>
        <v>6</v>
      </c>
      <c r="F35" s="46"/>
      <c r="G35" s="46"/>
      <c r="H35" s="348"/>
      <c r="I35" s="112" t="s">
        <v>61</v>
      </c>
      <c r="J35" s="114">
        <f t="shared" si="1"/>
        <v>6</v>
      </c>
      <c r="K35" s="46"/>
      <c r="L35" s="96"/>
    </row>
    <row r="36" spans="2:12" s="89" customFormat="1" x14ac:dyDescent="0.35">
      <c r="B36" s="111"/>
      <c r="C36" s="345"/>
      <c r="D36" s="112" t="s">
        <v>62</v>
      </c>
      <c r="E36" s="113">
        <f t="shared" si="0"/>
        <v>7</v>
      </c>
      <c r="F36" s="46"/>
      <c r="G36" s="46"/>
      <c r="H36" s="348"/>
      <c r="I36" s="112" t="s">
        <v>63</v>
      </c>
      <c r="J36" s="114">
        <f t="shared" si="1"/>
        <v>7</v>
      </c>
      <c r="K36" s="46"/>
      <c r="L36" s="96"/>
    </row>
    <row r="37" spans="2:12" s="89" customFormat="1" x14ac:dyDescent="0.35">
      <c r="B37" s="111"/>
      <c r="C37" s="345"/>
      <c r="D37" s="112" t="s">
        <v>64</v>
      </c>
      <c r="E37" s="113">
        <f t="shared" si="0"/>
        <v>8</v>
      </c>
      <c r="F37" s="46"/>
      <c r="G37" s="46"/>
      <c r="H37" s="348"/>
      <c r="I37" s="112" t="s">
        <v>65</v>
      </c>
      <c r="J37" s="114">
        <f t="shared" si="1"/>
        <v>8</v>
      </c>
      <c r="K37" s="46"/>
      <c r="L37" s="96"/>
    </row>
    <row r="38" spans="2:12" s="89" customFormat="1" x14ac:dyDescent="0.35">
      <c r="B38" s="115"/>
      <c r="C38" s="346"/>
      <c r="D38" s="112" t="s">
        <v>66</v>
      </c>
      <c r="E38" s="113">
        <f t="shared" si="0"/>
        <v>9</v>
      </c>
      <c r="F38" s="116"/>
      <c r="G38" s="116"/>
      <c r="H38" s="349"/>
      <c r="I38" s="112" t="s">
        <v>67</v>
      </c>
      <c r="J38" s="114">
        <f t="shared" si="1"/>
        <v>9</v>
      </c>
      <c r="K38" s="46"/>
      <c r="L38" s="117"/>
    </row>
    <row r="39" spans="2:12" s="89" customFormat="1" x14ac:dyDescent="0.35">
      <c r="B39" s="118"/>
      <c r="C39" s="105"/>
      <c r="D39" s="103"/>
      <c r="E39" s="104"/>
      <c r="H39" s="119"/>
      <c r="I39" s="120"/>
      <c r="J39" s="117"/>
    </row>
    <row r="40" spans="2:12" s="89" customFormat="1" ht="58.9" customHeight="1" x14ac:dyDescent="0.35">
      <c r="B40" s="93">
        <f>B30+1</f>
        <v>108</v>
      </c>
      <c r="C40" s="94" t="s">
        <v>68</v>
      </c>
      <c r="D40" s="95"/>
      <c r="E40" s="96" t="s">
        <v>69</v>
      </c>
      <c r="H40" s="97" t="s">
        <v>70</v>
      </c>
      <c r="I40" s="95"/>
      <c r="J40" s="121" t="s">
        <v>71</v>
      </c>
    </row>
    <row r="41" spans="2:12" s="89" customFormat="1" x14ac:dyDescent="0.35">
      <c r="B41" s="93"/>
      <c r="C41" s="94"/>
      <c r="D41" s="95"/>
      <c r="E41" s="96"/>
      <c r="H41" s="97"/>
      <c r="I41" s="95"/>
      <c r="J41" s="96"/>
    </row>
    <row r="42" spans="2:12" s="89" customFormat="1" ht="29.25" customHeight="1" x14ac:dyDescent="0.35">
      <c r="B42" s="93">
        <f>B40+1</f>
        <v>109</v>
      </c>
      <c r="C42" s="94" t="s">
        <v>72</v>
      </c>
      <c r="D42" s="95"/>
      <c r="E42" s="96" t="s">
        <v>69</v>
      </c>
      <c r="H42" s="97" t="s">
        <v>73</v>
      </c>
      <c r="I42" s="95"/>
      <c r="J42" s="121" t="s">
        <v>71</v>
      </c>
      <c r="L42" s="89" t="str">
        <f>CONCATENATE("=&lt; Q", B40)</f>
        <v>=&lt; Q108</v>
      </c>
    </row>
    <row r="43" spans="2:12" s="46" customFormat="1" ht="25.5" x14ac:dyDescent="0.45">
      <c r="B43" s="350">
        <f>B42+1</f>
        <v>110</v>
      </c>
      <c r="C43" s="353" t="s">
        <v>74</v>
      </c>
      <c r="D43" s="112" t="s">
        <v>75</v>
      </c>
      <c r="E43" s="113">
        <v>1</v>
      </c>
      <c r="F43" s="122"/>
      <c r="G43" s="122"/>
      <c r="H43" s="356" t="s">
        <v>76</v>
      </c>
      <c r="I43" s="112" t="s">
        <v>77</v>
      </c>
      <c r="J43" s="114">
        <v>1</v>
      </c>
    </row>
    <row r="44" spans="2:12" s="46" customFormat="1" x14ac:dyDescent="0.45">
      <c r="B44" s="351"/>
      <c r="C44" s="354"/>
      <c r="D44" s="112" t="s">
        <v>78</v>
      </c>
      <c r="E44" s="113">
        <v>2</v>
      </c>
      <c r="H44" s="348"/>
      <c r="I44" s="112" t="s">
        <v>79</v>
      </c>
      <c r="J44" s="114">
        <v>2</v>
      </c>
    </row>
    <row r="45" spans="2:12" s="46" customFormat="1" x14ac:dyDescent="0.45">
      <c r="B45" s="351"/>
      <c r="C45" s="354"/>
      <c r="D45" s="112" t="s">
        <v>80</v>
      </c>
      <c r="E45" s="113">
        <v>3</v>
      </c>
      <c r="H45" s="348"/>
      <c r="I45" s="112" t="s">
        <v>81</v>
      </c>
      <c r="J45" s="114">
        <v>3</v>
      </c>
    </row>
    <row r="46" spans="2:12" s="46" customFormat="1" x14ac:dyDescent="0.45">
      <c r="B46" s="351"/>
      <c r="C46" s="354"/>
      <c r="D46" s="112" t="s">
        <v>82</v>
      </c>
      <c r="E46" s="113">
        <v>4</v>
      </c>
      <c r="H46" s="348"/>
      <c r="I46" s="112" t="s">
        <v>83</v>
      </c>
      <c r="J46" s="114">
        <v>4</v>
      </c>
    </row>
    <row r="47" spans="2:12" s="46" customFormat="1" x14ac:dyDescent="0.45">
      <c r="B47" s="351"/>
      <c r="C47" s="354"/>
      <c r="D47" s="112" t="s">
        <v>84</v>
      </c>
      <c r="E47" s="113">
        <v>5</v>
      </c>
      <c r="H47" s="348"/>
      <c r="I47" s="112" t="s">
        <v>85</v>
      </c>
      <c r="J47" s="114">
        <v>5</v>
      </c>
    </row>
    <row r="48" spans="2:12" s="46" customFormat="1" x14ac:dyDescent="0.45">
      <c r="B48" s="351"/>
      <c r="C48" s="354"/>
      <c r="D48" s="112" t="s">
        <v>86</v>
      </c>
      <c r="E48" s="113">
        <v>6</v>
      </c>
      <c r="H48" s="348"/>
      <c r="I48" s="112" t="s">
        <v>87</v>
      </c>
      <c r="J48" s="114">
        <v>6</v>
      </c>
    </row>
    <row r="49" spans="2:10" s="46" customFormat="1" x14ac:dyDescent="0.45">
      <c r="B49" s="351"/>
      <c r="C49" s="354"/>
      <c r="D49" s="112" t="s">
        <v>88</v>
      </c>
      <c r="E49" s="113">
        <v>7</v>
      </c>
      <c r="H49" s="348"/>
      <c r="I49" s="112" t="s">
        <v>89</v>
      </c>
      <c r="J49" s="114">
        <v>7</v>
      </c>
    </row>
    <row r="50" spans="2:10" s="46" customFormat="1" ht="25.5" x14ac:dyDescent="0.45">
      <c r="B50" s="352"/>
      <c r="C50" s="355"/>
      <c r="D50" s="112" t="s">
        <v>90</v>
      </c>
      <c r="E50" s="113">
        <v>8</v>
      </c>
      <c r="F50" s="116"/>
      <c r="G50" s="116"/>
      <c r="H50" s="349"/>
      <c r="I50" s="112" t="s">
        <v>91</v>
      </c>
      <c r="J50" s="114">
        <v>8</v>
      </c>
    </row>
    <row r="51" spans="2:10" s="46" customFormat="1" ht="25.5" x14ac:dyDescent="0.45">
      <c r="B51" s="337">
        <f>B43+1</f>
        <v>111</v>
      </c>
      <c r="C51" s="340" t="s">
        <v>92</v>
      </c>
      <c r="D51" s="112" t="s">
        <v>93</v>
      </c>
      <c r="E51" s="113">
        <v>1</v>
      </c>
      <c r="F51" s="123"/>
      <c r="G51" s="123"/>
      <c r="H51" s="341" t="s">
        <v>94</v>
      </c>
      <c r="I51" s="112" t="s">
        <v>95</v>
      </c>
      <c r="J51" s="114">
        <v>1</v>
      </c>
    </row>
    <row r="52" spans="2:10" s="46" customFormat="1" x14ac:dyDescent="0.45">
      <c r="B52" s="338"/>
      <c r="C52" s="340"/>
      <c r="D52" s="112" t="s">
        <v>96</v>
      </c>
      <c r="E52" s="113">
        <v>2</v>
      </c>
      <c r="F52" s="123"/>
      <c r="G52" s="123"/>
      <c r="H52" s="341"/>
      <c r="I52" s="112" t="s">
        <v>97</v>
      </c>
      <c r="J52" s="114">
        <v>2</v>
      </c>
    </row>
    <row r="53" spans="2:10" s="46" customFormat="1" ht="25.5" x14ac:dyDescent="0.45">
      <c r="B53" s="338"/>
      <c r="C53" s="340"/>
      <c r="D53" s="112" t="s">
        <v>98</v>
      </c>
      <c r="E53" s="113">
        <v>3</v>
      </c>
      <c r="F53" s="123"/>
      <c r="G53" s="123"/>
      <c r="H53" s="341"/>
      <c r="I53" s="112" t="s">
        <v>99</v>
      </c>
      <c r="J53" s="114">
        <v>3</v>
      </c>
    </row>
    <row r="54" spans="2:10" s="46" customFormat="1" x14ac:dyDescent="0.45">
      <c r="B54" s="338"/>
      <c r="C54" s="340"/>
      <c r="D54" s="112" t="s">
        <v>100</v>
      </c>
      <c r="E54" s="113">
        <v>4</v>
      </c>
      <c r="F54" s="123"/>
      <c r="G54" s="123"/>
      <c r="H54" s="341"/>
      <c r="I54" s="112" t="s">
        <v>101</v>
      </c>
      <c r="J54" s="114">
        <v>4</v>
      </c>
    </row>
    <row r="55" spans="2:10" s="46" customFormat="1" x14ac:dyDescent="0.45">
      <c r="B55" s="338"/>
      <c r="C55" s="340"/>
      <c r="D55" s="112" t="s">
        <v>102</v>
      </c>
      <c r="E55" s="113">
        <v>5</v>
      </c>
      <c r="F55" s="123"/>
      <c r="G55" s="123"/>
      <c r="H55" s="341"/>
      <c r="I55" s="112" t="s">
        <v>103</v>
      </c>
      <c r="J55" s="114">
        <v>5</v>
      </c>
    </row>
    <row r="56" spans="2:10" s="46" customFormat="1" x14ac:dyDescent="0.45">
      <c r="B56" s="338"/>
      <c r="C56" s="340"/>
      <c r="D56" s="112" t="s">
        <v>104</v>
      </c>
      <c r="E56" s="113">
        <v>6</v>
      </c>
      <c r="F56" s="123"/>
      <c r="G56" s="123"/>
      <c r="H56" s="341"/>
      <c r="I56" s="112" t="s">
        <v>105</v>
      </c>
      <c r="J56" s="114">
        <v>6</v>
      </c>
    </row>
    <row r="57" spans="2:10" s="46" customFormat="1" x14ac:dyDescent="0.45">
      <c r="B57" s="338"/>
      <c r="C57" s="340"/>
      <c r="D57" s="112" t="s">
        <v>106</v>
      </c>
      <c r="E57" s="113">
        <v>7</v>
      </c>
      <c r="F57" s="123"/>
      <c r="G57" s="123"/>
      <c r="H57" s="341"/>
      <c r="I57" s="112" t="s">
        <v>89</v>
      </c>
      <c r="J57" s="114">
        <v>7</v>
      </c>
    </row>
    <row r="58" spans="2:10" s="46" customFormat="1" ht="25.5" x14ac:dyDescent="0.45">
      <c r="B58" s="339"/>
      <c r="C58" s="340"/>
      <c r="D58" s="112" t="s">
        <v>107</v>
      </c>
      <c r="E58" s="113">
        <v>8</v>
      </c>
      <c r="F58" s="123"/>
      <c r="G58" s="123"/>
      <c r="H58" s="341"/>
      <c r="I58" s="112" t="s">
        <v>108</v>
      </c>
      <c r="J58" s="114">
        <v>8</v>
      </c>
    </row>
    <row r="59" spans="2:10" s="46" customFormat="1" x14ac:dyDescent="0.45">
      <c r="B59" s="124"/>
      <c r="C59" s="125"/>
      <c r="D59" s="126"/>
      <c r="E59" s="127"/>
      <c r="H59" s="128"/>
      <c r="I59" s="112"/>
      <c r="J59" s="114"/>
    </row>
  </sheetData>
  <mergeCells count="15">
    <mergeCell ref="B7:B8"/>
    <mergeCell ref="C7:C8"/>
    <mergeCell ref="H7:H8"/>
    <mergeCell ref="C9:C10"/>
    <mergeCell ref="C12:C19"/>
    <mergeCell ref="B51:B58"/>
    <mergeCell ref="C51:C58"/>
    <mergeCell ref="H51:H58"/>
    <mergeCell ref="C21:C24"/>
    <mergeCell ref="H21:H24"/>
    <mergeCell ref="C30:C38"/>
    <mergeCell ref="H30:H38"/>
    <mergeCell ref="B43:B50"/>
    <mergeCell ref="C43:C50"/>
    <mergeCell ref="H43:H5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9E087-5B05-4BF6-A3AE-E46A7BC5D4FC}">
  <sheetPr>
    <tabColor rgb="FFFFC000"/>
  </sheetPr>
  <dimension ref="A1:J84"/>
  <sheetViews>
    <sheetView zoomScale="80" zoomScaleNormal="80" workbookViewId="0">
      <pane ySplit="4" topLeftCell="A59" activePane="bottomLeft" state="frozen"/>
      <selection activeCell="H26" sqref="H26"/>
      <selection pane="bottomLeft" activeCell="D50" sqref="D50"/>
    </sheetView>
  </sheetViews>
  <sheetFormatPr defaultColWidth="9.06640625" defaultRowHeight="12.75" x14ac:dyDescent="0.35"/>
  <cols>
    <col min="1" max="1" width="11.59765625" style="135" customWidth="1"/>
    <col min="2" max="2" width="9.06640625" style="180"/>
    <col min="3" max="3" width="43.59765625" style="135" customWidth="1"/>
    <col min="4" max="4" width="44.33203125" style="135" customWidth="1"/>
    <col min="5" max="5" width="7" style="181" customWidth="1"/>
    <col min="6" max="6" width="8.73046875" style="181" customWidth="1"/>
    <col min="7" max="7" width="37" style="135" customWidth="1"/>
    <col min="8" max="8" width="43" style="135" customWidth="1"/>
    <col min="9" max="9" width="9.06640625" style="135"/>
    <col min="10" max="10" width="12.265625" style="135" customWidth="1"/>
    <col min="11" max="16384" width="9.06640625" style="135"/>
  </cols>
  <sheetData>
    <row r="1" spans="1:10" s="89" customFormat="1" x14ac:dyDescent="0.35">
      <c r="B1" s="45" t="s">
        <v>668</v>
      </c>
      <c r="C1" s="45"/>
      <c r="D1" s="138">
        <f>(212-202)</f>
        <v>10</v>
      </c>
      <c r="E1" s="139">
        <f>5</f>
        <v>5</v>
      </c>
      <c r="F1" s="139">
        <f>3</f>
        <v>3</v>
      </c>
      <c r="G1" s="46">
        <f>COUNT(B5:B84)</f>
        <v>14</v>
      </c>
    </row>
    <row r="2" spans="1:10" s="89" customFormat="1" x14ac:dyDescent="0.35">
      <c r="B2" s="45"/>
      <c r="C2" s="45"/>
      <c r="D2" s="138"/>
      <c r="E2" s="139"/>
      <c r="F2" s="139"/>
      <c r="G2" s="46"/>
    </row>
    <row r="3" spans="1:10" s="89" customFormat="1" ht="25.5" x14ac:dyDescent="0.35">
      <c r="A3" s="92" t="s">
        <v>109</v>
      </c>
      <c r="B3" s="140" t="s">
        <v>2</v>
      </c>
      <c r="C3" s="86" t="s">
        <v>146</v>
      </c>
      <c r="D3" s="92" t="s">
        <v>4</v>
      </c>
      <c r="E3" s="141" t="s">
        <v>5</v>
      </c>
      <c r="F3" s="141" t="s">
        <v>8</v>
      </c>
      <c r="G3" s="48" t="s">
        <v>7</v>
      </c>
      <c r="H3" s="92" t="s">
        <v>147</v>
      </c>
      <c r="I3" s="92" t="s">
        <v>9</v>
      </c>
      <c r="J3" s="92" t="s">
        <v>10</v>
      </c>
    </row>
    <row r="5" spans="1:10" s="142" customFormat="1" ht="15" customHeight="1" x14ac:dyDescent="0.35">
      <c r="B5" s="384">
        <v>201</v>
      </c>
      <c r="C5" s="387" t="s">
        <v>528</v>
      </c>
      <c r="D5" s="143" t="s">
        <v>148</v>
      </c>
      <c r="E5" s="144">
        <v>1</v>
      </c>
      <c r="F5" s="144"/>
      <c r="G5" s="144"/>
      <c r="H5" s="136" t="s">
        <v>149</v>
      </c>
      <c r="I5" s="390" t="s">
        <v>150</v>
      </c>
    </row>
    <row r="6" spans="1:10" s="142" customFormat="1" x14ac:dyDescent="0.35">
      <c r="B6" s="385"/>
      <c r="C6" s="388"/>
      <c r="D6" s="143" t="s">
        <v>151</v>
      </c>
      <c r="E6" s="144">
        <v>2</v>
      </c>
      <c r="F6" s="144"/>
      <c r="G6" s="144"/>
      <c r="H6" s="136" t="s">
        <v>152</v>
      </c>
      <c r="I6" s="391"/>
    </row>
    <row r="7" spans="1:10" s="142" customFormat="1" x14ac:dyDescent="0.35">
      <c r="B7" s="385"/>
      <c r="C7" s="388"/>
      <c r="D7" s="143" t="s">
        <v>153</v>
      </c>
      <c r="E7" s="144">
        <v>3</v>
      </c>
      <c r="F7" s="144"/>
      <c r="G7" s="144"/>
      <c r="H7" s="136" t="s">
        <v>154</v>
      </c>
      <c r="I7" s="391"/>
    </row>
    <row r="8" spans="1:10" s="142" customFormat="1" x14ac:dyDescent="0.35">
      <c r="B8" s="385"/>
      <c r="C8" s="388"/>
      <c r="D8" s="143" t="s">
        <v>155</v>
      </c>
      <c r="E8" s="144">
        <v>4</v>
      </c>
      <c r="F8" s="144"/>
      <c r="G8" s="144"/>
      <c r="H8" s="136" t="s">
        <v>156</v>
      </c>
      <c r="I8" s="391"/>
    </row>
    <row r="9" spans="1:10" s="142" customFormat="1" x14ac:dyDescent="0.35">
      <c r="B9" s="385"/>
      <c r="C9" s="388"/>
      <c r="D9" s="143" t="s">
        <v>157</v>
      </c>
      <c r="E9" s="144">
        <v>5</v>
      </c>
      <c r="F9" s="144"/>
      <c r="G9" s="144"/>
      <c r="H9" s="136" t="s">
        <v>158</v>
      </c>
      <c r="I9" s="391"/>
    </row>
    <row r="10" spans="1:10" s="142" customFormat="1" x14ac:dyDescent="0.35">
      <c r="B10" s="385"/>
      <c r="C10" s="388"/>
      <c r="D10" s="143" t="s">
        <v>451</v>
      </c>
      <c r="E10" s="144">
        <v>6</v>
      </c>
      <c r="F10" s="144"/>
      <c r="G10" s="144"/>
      <c r="H10" s="136"/>
      <c r="I10" s="391"/>
    </row>
    <row r="11" spans="1:10" s="142" customFormat="1" x14ac:dyDescent="0.35">
      <c r="B11" s="385"/>
      <c r="C11" s="388"/>
      <c r="D11" s="143" t="s">
        <v>452</v>
      </c>
      <c r="E11" s="144"/>
      <c r="F11" s="144"/>
      <c r="G11" s="144"/>
      <c r="H11" s="136"/>
      <c r="I11" s="391"/>
    </row>
    <row r="12" spans="1:10" s="142" customFormat="1" x14ac:dyDescent="0.35">
      <c r="B12" s="386"/>
      <c r="C12" s="389"/>
      <c r="D12" s="143" t="s">
        <v>112</v>
      </c>
      <c r="E12" s="144">
        <v>4</v>
      </c>
      <c r="F12" s="144"/>
      <c r="G12" s="144"/>
      <c r="H12" s="136" t="s">
        <v>113</v>
      </c>
      <c r="I12" s="392"/>
    </row>
    <row r="13" spans="1:10" s="142" customFormat="1" x14ac:dyDescent="0.35">
      <c r="B13" s="145"/>
      <c r="C13" s="146"/>
      <c r="D13" s="147"/>
      <c r="E13" s="148"/>
      <c r="F13" s="148"/>
      <c r="G13" s="148"/>
      <c r="H13" s="149"/>
      <c r="I13" s="150"/>
    </row>
    <row r="14" spans="1:10" ht="60" customHeight="1" x14ac:dyDescent="0.35">
      <c r="B14" s="393">
        <f>B5+1</f>
        <v>202</v>
      </c>
      <c r="C14" s="394" t="s">
        <v>159</v>
      </c>
      <c r="D14" s="101" t="s">
        <v>160</v>
      </c>
      <c r="E14" s="151">
        <v>1</v>
      </c>
      <c r="F14" s="151"/>
      <c r="G14" s="101" t="s">
        <v>161</v>
      </c>
      <c r="H14" s="152" t="s">
        <v>162</v>
      </c>
      <c r="I14" s="117" t="str">
        <f>CONCATENATE("Skip to Q",B30)</f>
        <v>Skip to Q204</v>
      </c>
    </row>
    <row r="15" spans="1:10" x14ac:dyDescent="0.35">
      <c r="B15" s="376"/>
      <c r="C15" s="395"/>
      <c r="D15" s="133" t="s">
        <v>163</v>
      </c>
      <c r="E15" s="153">
        <v>2</v>
      </c>
      <c r="F15" s="153"/>
      <c r="G15" s="103"/>
      <c r="H15" s="154"/>
      <c r="I15" s="89" t="str">
        <f>CONCATENATE("Skip to Q",B19)</f>
        <v>Skip to Q203</v>
      </c>
    </row>
    <row r="16" spans="1:10" ht="48" customHeight="1" x14ac:dyDescent="0.35">
      <c r="B16" s="376"/>
      <c r="C16" s="395"/>
      <c r="D16" s="133" t="s">
        <v>164</v>
      </c>
      <c r="E16" s="155">
        <v>3</v>
      </c>
      <c r="F16" s="155"/>
      <c r="G16" s="95" t="s">
        <v>165</v>
      </c>
      <c r="H16" s="134"/>
      <c r="I16" s="135" t="e">
        <f>CONCATENATE("Skip to Q",#REF!)</f>
        <v>#REF!</v>
      </c>
    </row>
    <row r="17" spans="1:8" x14ac:dyDescent="0.35">
      <c r="B17" s="376"/>
      <c r="C17" s="395"/>
      <c r="D17" s="156" t="s">
        <v>166</v>
      </c>
      <c r="E17" s="157">
        <v>4</v>
      </c>
      <c r="F17" s="157"/>
      <c r="G17" s="156" t="s">
        <v>167</v>
      </c>
      <c r="H17" s="158"/>
    </row>
    <row r="18" spans="1:8" x14ac:dyDescent="0.35">
      <c r="B18" s="159"/>
      <c r="C18" s="160"/>
      <c r="D18" s="161"/>
      <c r="E18" s="162"/>
      <c r="F18" s="162"/>
      <c r="G18" s="161"/>
      <c r="H18" s="161"/>
    </row>
    <row r="19" spans="1:8" x14ac:dyDescent="0.35">
      <c r="A19" s="135" t="str">
        <f>CONCATENATE("If Q",B14,"=2")</f>
        <v>If Q202=2</v>
      </c>
      <c r="B19" s="383">
        <f>B14+1</f>
        <v>203</v>
      </c>
      <c r="C19" s="361" t="s">
        <v>457</v>
      </c>
      <c r="D19" s="163" t="s">
        <v>168</v>
      </c>
      <c r="E19" s="153">
        <v>1</v>
      </c>
      <c r="F19" s="153"/>
      <c r="G19" s="163" t="s">
        <v>169</v>
      </c>
      <c r="H19" s="380" t="s">
        <v>170</v>
      </c>
    </row>
    <row r="20" spans="1:8" x14ac:dyDescent="0.35">
      <c r="B20" s="362"/>
      <c r="C20" s="364"/>
      <c r="D20" s="133" t="s">
        <v>171</v>
      </c>
      <c r="E20" s="155">
        <v>2</v>
      </c>
      <c r="F20" s="155"/>
      <c r="G20" s="133" t="s">
        <v>172</v>
      </c>
      <c r="H20" s="380"/>
    </row>
    <row r="21" spans="1:8" x14ac:dyDescent="0.35">
      <c r="B21" s="362"/>
      <c r="C21" s="364"/>
      <c r="D21" s="133" t="s">
        <v>173</v>
      </c>
      <c r="E21" s="155">
        <v>3</v>
      </c>
      <c r="F21" s="155"/>
      <c r="G21" s="133" t="s">
        <v>174</v>
      </c>
      <c r="H21" s="380"/>
    </row>
    <row r="22" spans="1:8" x14ac:dyDescent="0.35">
      <c r="B22" s="362"/>
      <c r="C22" s="364"/>
      <c r="D22" s="133" t="s">
        <v>175</v>
      </c>
      <c r="E22" s="155">
        <v>4</v>
      </c>
      <c r="F22" s="155"/>
      <c r="G22" s="133" t="s">
        <v>176</v>
      </c>
      <c r="H22" s="380"/>
    </row>
    <row r="23" spans="1:8" x14ac:dyDescent="0.35">
      <c r="B23" s="362"/>
      <c r="C23" s="364"/>
      <c r="D23" s="164" t="s">
        <v>189</v>
      </c>
      <c r="E23" s="155">
        <v>5</v>
      </c>
      <c r="F23" s="155"/>
      <c r="G23" s="133" t="s">
        <v>177</v>
      </c>
      <c r="H23" s="380"/>
    </row>
    <row r="24" spans="1:8" x14ac:dyDescent="0.35">
      <c r="B24" s="362"/>
      <c r="C24" s="364"/>
      <c r="D24" s="133" t="s">
        <v>178</v>
      </c>
      <c r="E24" s="155">
        <v>6</v>
      </c>
      <c r="F24" s="155"/>
      <c r="G24" s="133" t="s">
        <v>179</v>
      </c>
      <c r="H24" s="380"/>
    </row>
    <row r="25" spans="1:8" x14ac:dyDescent="0.35">
      <c r="B25" s="362"/>
      <c r="C25" s="364"/>
      <c r="D25" s="133" t="s">
        <v>180</v>
      </c>
      <c r="E25" s="155">
        <v>7</v>
      </c>
      <c r="F25" s="155"/>
      <c r="G25" s="133" t="s">
        <v>181</v>
      </c>
      <c r="H25" s="380"/>
    </row>
    <row r="26" spans="1:8" x14ac:dyDescent="0.35">
      <c r="B26" s="362"/>
      <c r="C26" s="364"/>
      <c r="D26" s="133" t="s">
        <v>182</v>
      </c>
      <c r="E26" s="155">
        <v>8</v>
      </c>
      <c r="F26" s="155"/>
      <c r="G26" s="133" t="s">
        <v>183</v>
      </c>
      <c r="H26" s="380"/>
    </row>
    <row r="27" spans="1:8" x14ac:dyDescent="0.35">
      <c r="B27" s="362"/>
      <c r="C27" s="364"/>
      <c r="D27" s="133" t="s">
        <v>184</v>
      </c>
      <c r="E27" s="155">
        <v>9</v>
      </c>
      <c r="F27" s="155"/>
      <c r="G27" s="133" t="s">
        <v>185</v>
      </c>
      <c r="H27" s="380"/>
    </row>
    <row r="28" spans="1:8" x14ac:dyDescent="0.35">
      <c r="B28" s="362"/>
      <c r="C28" s="364"/>
      <c r="D28" s="133" t="s">
        <v>186</v>
      </c>
      <c r="E28" s="155">
        <v>10</v>
      </c>
      <c r="F28" s="155"/>
      <c r="G28" s="133" t="s">
        <v>187</v>
      </c>
      <c r="H28" s="381"/>
    </row>
    <row r="29" spans="1:8" x14ac:dyDescent="0.35">
      <c r="B29" s="165"/>
      <c r="C29" s="166"/>
      <c r="D29" s="133"/>
      <c r="E29" s="155"/>
      <c r="F29" s="155"/>
      <c r="G29" s="133"/>
      <c r="H29" s="134"/>
    </row>
    <row r="30" spans="1:8" x14ac:dyDescent="0.35">
      <c r="B30" s="362">
        <f>B19+1</f>
        <v>204</v>
      </c>
      <c r="C30" s="364" t="s">
        <v>458</v>
      </c>
      <c r="D30" s="133" t="s">
        <v>168</v>
      </c>
      <c r="E30" s="155">
        <v>1</v>
      </c>
      <c r="F30" s="155"/>
      <c r="G30" s="133" t="s">
        <v>169</v>
      </c>
      <c r="H30" s="379" t="s">
        <v>188</v>
      </c>
    </row>
    <row r="31" spans="1:8" x14ac:dyDescent="0.35">
      <c r="B31" s="362"/>
      <c r="C31" s="364"/>
      <c r="D31" s="133" t="s">
        <v>171</v>
      </c>
      <c r="E31" s="155">
        <v>2</v>
      </c>
      <c r="F31" s="155"/>
      <c r="G31" s="133" t="s">
        <v>172</v>
      </c>
      <c r="H31" s="380"/>
    </row>
    <row r="32" spans="1:8" x14ac:dyDescent="0.35">
      <c r="B32" s="362"/>
      <c r="C32" s="364"/>
      <c r="D32" s="133" t="s">
        <v>173</v>
      </c>
      <c r="E32" s="155">
        <v>3</v>
      </c>
      <c r="F32" s="155"/>
      <c r="G32" s="133" t="s">
        <v>174</v>
      </c>
      <c r="H32" s="380"/>
    </row>
    <row r="33" spans="1:10" x14ac:dyDescent="0.35">
      <c r="B33" s="362"/>
      <c r="C33" s="364"/>
      <c r="D33" s="133" t="s">
        <v>175</v>
      </c>
      <c r="E33" s="155">
        <v>4</v>
      </c>
      <c r="F33" s="155"/>
      <c r="G33" s="133" t="s">
        <v>176</v>
      </c>
      <c r="H33" s="380"/>
    </row>
    <row r="34" spans="1:10" x14ac:dyDescent="0.35">
      <c r="B34" s="362"/>
      <c r="C34" s="364"/>
      <c r="D34" s="164" t="s">
        <v>189</v>
      </c>
      <c r="E34" s="155">
        <v>5</v>
      </c>
      <c r="F34" s="155"/>
      <c r="G34" s="133" t="s">
        <v>190</v>
      </c>
      <c r="H34" s="380"/>
    </row>
    <row r="35" spans="1:10" x14ac:dyDescent="0.35">
      <c r="B35" s="362"/>
      <c r="C35" s="364"/>
      <c r="D35" s="133" t="s">
        <v>180</v>
      </c>
      <c r="E35" s="155">
        <v>7</v>
      </c>
      <c r="F35" s="155"/>
      <c r="G35" s="133" t="s">
        <v>181</v>
      </c>
      <c r="H35" s="380"/>
    </row>
    <row r="36" spans="1:10" x14ac:dyDescent="0.35">
      <c r="B36" s="362"/>
      <c r="C36" s="364"/>
      <c r="D36" s="133" t="s">
        <v>182</v>
      </c>
      <c r="E36" s="155">
        <v>8</v>
      </c>
      <c r="F36" s="155"/>
      <c r="G36" s="133" t="s">
        <v>183</v>
      </c>
      <c r="H36" s="380"/>
    </row>
    <row r="37" spans="1:10" x14ac:dyDescent="0.35">
      <c r="B37" s="362"/>
      <c r="C37" s="364"/>
      <c r="D37" s="133" t="s">
        <v>184</v>
      </c>
      <c r="E37" s="155">
        <v>9</v>
      </c>
      <c r="F37" s="155"/>
      <c r="G37" s="133" t="s">
        <v>185</v>
      </c>
      <c r="H37" s="380"/>
    </row>
    <row r="38" spans="1:10" x14ac:dyDescent="0.35">
      <c r="B38" s="362"/>
      <c r="C38" s="364"/>
      <c r="D38" s="133" t="s">
        <v>186</v>
      </c>
      <c r="E38" s="155">
        <v>10</v>
      </c>
      <c r="F38" s="155"/>
      <c r="G38" s="133" t="s">
        <v>187</v>
      </c>
      <c r="H38" s="381"/>
    </row>
    <row r="39" spans="1:10" x14ac:dyDescent="0.35">
      <c r="B39" s="165"/>
      <c r="C39" s="166"/>
      <c r="D39" s="133"/>
      <c r="E39" s="155"/>
      <c r="F39" s="155"/>
      <c r="G39" s="133"/>
      <c r="H39" s="134"/>
    </row>
    <row r="40" spans="1:10" x14ac:dyDescent="0.35">
      <c r="A40" s="135" t="str">
        <f>CONCATENATE("If Q",B14,"=1,2")</f>
        <v>If Q202=1,2</v>
      </c>
      <c r="B40" s="165">
        <f>B30+1</f>
        <v>205</v>
      </c>
      <c r="C40" s="166" t="s">
        <v>459</v>
      </c>
      <c r="D40" s="167" t="s">
        <v>15</v>
      </c>
      <c r="E40" s="168" t="s">
        <v>460</v>
      </c>
      <c r="F40" s="168"/>
      <c r="G40" s="133" t="s">
        <v>17</v>
      </c>
      <c r="H40" s="134" t="s">
        <v>191</v>
      </c>
      <c r="J40" s="169" t="s">
        <v>192</v>
      </c>
    </row>
    <row r="41" spans="1:10" x14ac:dyDescent="0.35">
      <c r="B41" s="165"/>
      <c r="C41" s="166"/>
      <c r="D41" s="167" t="s">
        <v>435</v>
      </c>
      <c r="E41" s="168" t="s">
        <v>461</v>
      </c>
      <c r="F41" s="168"/>
      <c r="G41" s="133"/>
      <c r="H41" s="134"/>
      <c r="J41" s="169"/>
    </row>
    <row r="42" spans="1:10" x14ac:dyDescent="0.35">
      <c r="B42" s="165"/>
      <c r="C42" s="166"/>
      <c r="D42" s="167"/>
      <c r="E42" s="168"/>
      <c r="F42" s="168"/>
      <c r="G42" s="133"/>
      <c r="H42" s="134"/>
    </row>
    <row r="43" spans="1:10" ht="15" customHeight="1" x14ac:dyDescent="0.35">
      <c r="B43" s="362">
        <f>B40+1</f>
        <v>206</v>
      </c>
      <c r="C43" s="364" t="s">
        <v>464</v>
      </c>
      <c r="D43" s="133" t="s">
        <v>19</v>
      </c>
      <c r="E43" s="155">
        <v>1</v>
      </c>
      <c r="F43" s="155"/>
      <c r="G43" s="133" t="s">
        <v>21</v>
      </c>
      <c r="H43" s="379" t="s">
        <v>193</v>
      </c>
    </row>
    <row r="44" spans="1:10" x14ac:dyDescent="0.35">
      <c r="A44" s="135" t="str">
        <f>CONCATENATE("If Q",B14,"=1")</f>
        <v>If Q202=1</v>
      </c>
      <c r="B44" s="362"/>
      <c r="C44" s="364"/>
      <c r="D44" s="133" t="s">
        <v>22</v>
      </c>
      <c r="E44" s="155">
        <v>2</v>
      </c>
      <c r="F44" s="155"/>
      <c r="G44" s="133" t="s">
        <v>23</v>
      </c>
      <c r="H44" s="381"/>
      <c r="I44" s="135" t="e">
        <f>CONCATENATE("Skip to Q",#REF!)</f>
        <v>#REF!</v>
      </c>
    </row>
    <row r="45" spans="1:10" x14ac:dyDescent="0.35">
      <c r="B45" s="165"/>
      <c r="C45" s="166"/>
      <c r="D45" s="133"/>
      <c r="E45" s="155"/>
      <c r="F45" s="155"/>
      <c r="G45" s="133"/>
      <c r="H45" s="134"/>
    </row>
    <row r="46" spans="1:10" x14ac:dyDescent="0.35">
      <c r="B46" s="362">
        <f>B43+1</f>
        <v>207</v>
      </c>
      <c r="C46" s="382" t="s">
        <v>194</v>
      </c>
      <c r="D46" s="167"/>
      <c r="E46" s="168" t="s">
        <v>195</v>
      </c>
      <c r="F46" s="168"/>
      <c r="G46" s="133"/>
      <c r="H46" s="366" t="s">
        <v>196</v>
      </c>
    </row>
    <row r="47" spans="1:10" x14ac:dyDescent="0.35">
      <c r="A47" s="135" t="str">
        <f>CONCATENATE("If Q",B14,"=1")</f>
        <v>If Q202=1</v>
      </c>
      <c r="B47" s="362"/>
      <c r="C47" s="364"/>
      <c r="D47" s="167"/>
      <c r="E47" s="168" t="s">
        <v>197</v>
      </c>
      <c r="F47" s="168" t="s">
        <v>198</v>
      </c>
      <c r="G47" s="133"/>
      <c r="H47" s="366"/>
    </row>
    <row r="48" spans="1:10" x14ac:dyDescent="0.35">
      <c r="B48" s="362"/>
      <c r="C48" s="364"/>
      <c r="D48" s="170" t="s">
        <v>111</v>
      </c>
      <c r="E48" s="168">
        <v>98</v>
      </c>
      <c r="F48" s="168"/>
      <c r="G48" s="133" t="s">
        <v>199</v>
      </c>
      <c r="H48" s="366"/>
    </row>
    <row r="49" spans="1:10" x14ac:dyDescent="0.35">
      <c r="B49" s="362"/>
      <c r="C49" s="364"/>
      <c r="D49" s="171" t="s">
        <v>200</v>
      </c>
      <c r="E49" s="168">
        <v>99</v>
      </c>
      <c r="F49" s="168"/>
      <c r="G49" s="133" t="s">
        <v>201</v>
      </c>
      <c r="H49" s="366"/>
    </row>
    <row r="50" spans="1:10" x14ac:dyDescent="0.35">
      <c r="B50" s="165"/>
      <c r="C50" s="166"/>
      <c r="D50" s="171"/>
      <c r="E50" s="168"/>
      <c r="F50" s="168"/>
      <c r="G50" s="133"/>
      <c r="H50" s="134"/>
    </row>
    <row r="51" spans="1:10" ht="46.5" customHeight="1" x14ac:dyDescent="0.35">
      <c r="A51" s="135" t="str">
        <f>CONCATENATE("If Q",B14,"=1")</f>
        <v>If Q202=1</v>
      </c>
      <c r="B51" s="165">
        <f>B46+1</f>
        <v>208</v>
      </c>
      <c r="C51" s="132" t="s">
        <v>671</v>
      </c>
      <c r="D51" s="133"/>
      <c r="E51" s="155" t="s">
        <v>145</v>
      </c>
      <c r="F51" s="155" t="s">
        <v>202</v>
      </c>
      <c r="G51" s="133"/>
      <c r="H51" s="172" t="s">
        <v>203</v>
      </c>
      <c r="J51" s="135" t="s">
        <v>204</v>
      </c>
    </row>
    <row r="52" spans="1:10" ht="17.25" customHeight="1" x14ac:dyDescent="0.35">
      <c r="B52" s="173"/>
      <c r="C52" s="174"/>
      <c r="D52" s="133"/>
      <c r="E52" s="155"/>
      <c r="F52" s="155"/>
      <c r="G52" s="133"/>
      <c r="H52" s="175"/>
    </row>
    <row r="53" spans="1:10" ht="15.75" customHeight="1" x14ac:dyDescent="0.35">
      <c r="B53" s="362">
        <f>B51+1</f>
        <v>209</v>
      </c>
      <c r="C53" s="377" t="s">
        <v>205</v>
      </c>
      <c r="D53" s="167" t="s">
        <v>206</v>
      </c>
      <c r="E53" s="168">
        <v>1</v>
      </c>
      <c r="F53" s="168"/>
      <c r="G53" s="133" t="s">
        <v>207</v>
      </c>
      <c r="H53" s="379" t="s">
        <v>529</v>
      </c>
    </row>
    <row r="54" spans="1:10" x14ac:dyDescent="0.35">
      <c r="A54" s="135" t="str">
        <f>CONCATENATE("If Q",B14,"=1")</f>
        <v>If Q202=1</v>
      </c>
      <c r="B54" s="362"/>
      <c r="C54" s="378"/>
      <c r="D54" s="167" t="s">
        <v>208</v>
      </c>
      <c r="E54" s="168">
        <v>2</v>
      </c>
      <c r="F54" s="168"/>
      <c r="G54" s="133" t="s">
        <v>209</v>
      </c>
      <c r="H54" s="380"/>
    </row>
    <row r="55" spans="1:10" x14ac:dyDescent="0.35">
      <c r="B55" s="362"/>
      <c r="C55" s="378"/>
      <c r="D55" s="167" t="s">
        <v>210</v>
      </c>
      <c r="E55" s="168">
        <v>3</v>
      </c>
      <c r="F55" s="168"/>
      <c r="G55" s="133" t="s">
        <v>211</v>
      </c>
      <c r="H55" s="380"/>
    </row>
    <row r="56" spans="1:10" x14ac:dyDescent="0.35">
      <c r="B56" s="362"/>
      <c r="C56" s="378"/>
      <c r="D56" s="176" t="s">
        <v>212</v>
      </c>
      <c r="E56" s="168">
        <v>4</v>
      </c>
      <c r="F56" s="168"/>
      <c r="G56" s="164" t="s">
        <v>213</v>
      </c>
      <c r="H56" s="380"/>
    </row>
    <row r="57" spans="1:10" x14ac:dyDescent="0.35">
      <c r="B57" s="362"/>
      <c r="C57" s="378"/>
      <c r="D57" s="167" t="s">
        <v>214</v>
      </c>
      <c r="E57" s="168">
        <v>5</v>
      </c>
      <c r="F57" s="168"/>
      <c r="G57" s="133" t="s">
        <v>215</v>
      </c>
      <c r="H57" s="380"/>
    </row>
    <row r="58" spans="1:10" x14ac:dyDescent="0.35">
      <c r="B58" s="362"/>
      <c r="C58" s="378"/>
      <c r="D58" s="167" t="s">
        <v>216</v>
      </c>
      <c r="E58" s="168">
        <v>6</v>
      </c>
      <c r="F58" s="168"/>
      <c r="G58" s="133" t="s">
        <v>217</v>
      </c>
      <c r="H58" s="380"/>
    </row>
    <row r="59" spans="1:10" x14ac:dyDescent="0.35">
      <c r="B59" s="362"/>
      <c r="C59" s="378"/>
      <c r="D59" s="167" t="s">
        <v>218</v>
      </c>
      <c r="E59" s="168">
        <v>7</v>
      </c>
      <c r="F59" s="168"/>
      <c r="G59" s="133" t="s">
        <v>219</v>
      </c>
      <c r="H59" s="380"/>
    </row>
    <row r="60" spans="1:10" x14ac:dyDescent="0.35">
      <c r="B60" s="362"/>
      <c r="C60" s="361"/>
      <c r="D60" s="167" t="s">
        <v>186</v>
      </c>
      <c r="E60" s="168">
        <v>8</v>
      </c>
      <c r="F60" s="168"/>
      <c r="G60" s="133" t="s">
        <v>187</v>
      </c>
      <c r="H60" s="381"/>
    </row>
    <row r="61" spans="1:10" x14ac:dyDescent="0.35">
      <c r="B61" s="165"/>
      <c r="C61" s="166"/>
      <c r="D61" s="167"/>
      <c r="E61" s="168"/>
      <c r="F61" s="168"/>
      <c r="G61" s="133"/>
      <c r="H61" s="134"/>
    </row>
    <row r="62" spans="1:10" ht="15" customHeight="1" x14ac:dyDescent="0.35">
      <c r="B62" s="375">
        <f>B53+1</f>
        <v>210</v>
      </c>
      <c r="C62" s="377" t="s">
        <v>220</v>
      </c>
      <c r="D62" s="167" t="s">
        <v>19</v>
      </c>
      <c r="E62" s="168">
        <v>1</v>
      </c>
      <c r="F62" s="168"/>
      <c r="G62" s="133"/>
      <c r="H62" s="372"/>
    </row>
    <row r="63" spans="1:10" x14ac:dyDescent="0.35">
      <c r="B63" s="376"/>
      <c r="C63" s="378"/>
      <c r="D63" s="167" t="s">
        <v>22</v>
      </c>
      <c r="E63" s="168">
        <v>2</v>
      </c>
      <c r="F63" s="168"/>
      <c r="G63" s="133"/>
      <c r="H63" s="373"/>
    </row>
    <row r="64" spans="1:10" x14ac:dyDescent="0.35">
      <c r="B64" s="173"/>
      <c r="C64" s="166"/>
      <c r="D64" s="167"/>
      <c r="E64" s="168"/>
      <c r="F64" s="168"/>
      <c r="G64" s="133"/>
      <c r="H64" s="134"/>
    </row>
    <row r="65" spans="2:9" ht="15" customHeight="1" x14ac:dyDescent="0.35">
      <c r="B65" s="368">
        <f>B62+1</f>
        <v>211</v>
      </c>
      <c r="C65" s="369" t="s">
        <v>221</v>
      </c>
      <c r="D65" s="167" t="s">
        <v>222</v>
      </c>
      <c r="E65" s="168">
        <v>1</v>
      </c>
      <c r="F65" s="168"/>
      <c r="G65" s="133"/>
      <c r="H65" s="372"/>
    </row>
    <row r="66" spans="2:9" x14ac:dyDescent="0.35">
      <c r="B66" s="368"/>
      <c r="C66" s="370"/>
      <c r="D66" s="167" t="s">
        <v>223</v>
      </c>
      <c r="E66" s="168">
        <v>2</v>
      </c>
      <c r="F66" s="168"/>
      <c r="G66" s="133"/>
      <c r="H66" s="373"/>
    </row>
    <row r="67" spans="2:9" x14ac:dyDescent="0.35">
      <c r="B67" s="368"/>
      <c r="C67" s="370"/>
      <c r="D67" s="167" t="s">
        <v>224</v>
      </c>
      <c r="E67" s="168">
        <v>3</v>
      </c>
      <c r="F67" s="168"/>
      <c r="G67" s="133"/>
      <c r="H67" s="373"/>
    </row>
    <row r="68" spans="2:9" x14ac:dyDescent="0.35">
      <c r="B68" s="368"/>
      <c r="C68" s="370"/>
      <c r="D68" s="167" t="s">
        <v>225</v>
      </c>
      <c r="E68" s="168">
        <v>4</v>
      </c>
      <c r="F68" s="168"/>
      <c r="G68" s="133"/>
      <c r="H68" s="373"/>
    </row>
    <row r="69" spans="2:9" x14ac:dyDescent="0.35">
      <c r="B69" s="368"/>
      <c r="C69" s="370"/>
      <c r="D69" s="167" t="s">
        <v>226</v>
      </c>
      <c r="E69" s="168">
        <v>5</v>
      </c>
      <c r="F69" s="168"/>
      <c r="G69" s="133"/>
      <c r="H69" s="373"/>
    </row>
    <row r="70" spans="2:9" x14ac:dyDescent="0.35">
      <c r="B70" s="368"/>
      <c r="C70" s="370"/>
      <c r="D70" s="167" t="s">
        <v>227</v>
      </c>
      <c r="E70" s="168">
        <v>6</v>
      </c>
      <c r="F70" s="168"/>
      <c r="G70" s="133"/>
      <c r="H70" s="373"/>
    </row>
    <row r="71" spans="2:9" x14ac:dyDescent="0.35">
      <c r="B71" s="368"/>
      <c r="C71" s="371"/>
      <c r="D71" s="167" t="s">
        <v>112</v>
      </c>
      <c r="E71" s="168">
        <v>7</v>
      </c>
      <c r="F71" s="168"/>
      <c r="G71" s="133"/>
      <c r="H71" s="374"/>
    </row>
    <row r="72" spans="2:9" x14ac:dyDescent="0.35">
      <c r="B72" s="177"/>
      <c r="C72" s="166"/>
      <c r="D72" s="167"/>
      <c r="E72" s="168"/>
      <c r="F72" s="168"/>
      <c r="G72" s="133"/>
      <c r="H72" s="134"/>
    </row>
    <row r="73" spans="2:9" x14ac:dyDescent="0.35">
      <c r="B73" s="362">
        <f>B65+1</f>
        <v>212</v>
      </c>
      <c r="C73" s="364" t="s">
        <v>228</v>
      </c>
      <c r="D73" s="133" t="s">
        <v>19</v>
      </c>
      <c r="E73" s="155">
        <v>1</v>
      </c>
      <c r="F73" s="155"/>
      <c r="G73" s="133" t="s">
        <v>21</v>
      </c>
      <c r="H73" s="366" t="s">
        <v>229</v>
      </c>
    </row>
    <row r="74" spans="2:9" x14ac:dyDescent="0.35">
      <c r="B74" s="362"/>
      <c r="C74" s="364"/>
      <c r="D74" s="133" t="s">
        <v>22</v>
      </c>
      <c r="E74" s="155">
        <v>2</v>
      </c>
      <c r="F74" s="155"/>
      <c r="G74" s="133" t="s">
        <v>23</v>
      </c>
      <c r="H74" s="366"/>
      <c r="I74" s="135" t="str">
        <f>CONCATENATE("Skip to Q", B82)</f>
        <v>Skip to Q214</v>
      </c>
    </row>
    <row r="75" spans="2:9" x14ac:dyDescent="0.35">
      <c r="B75" s="165"/>
      <c r="C75" s="166"/>
      <c r="D75" s="133"/>
      <c r="E75" s="155"/>
      <c r="F75" s="155"/>
      <c r="G75" s="133"/>
      <c r="H75" s="134"/>
    </row>
    <row r="76" spans="2:9" x14ac:dyDescent="0.35">
      <c r="B76" s="362">
        <f>B73+1</f>
        <v>213</v>
      </c>
      <c r="C76" s="364" t="s">
        <v>230</v>
      </c>
      <c r="D76" s="133" t="s">
        <v>231</v>
      </c>
      <c r="E76" s="155">
        <v>1</v>
      </c>
      <c r="F76" s="155"/>
      <c r="G76" s="133" t="s">
        <v>232</v>
      </c>
      <c r="H76" s="366" t="s">
        <v>233</v>
      </c>
    </row>
    <row r="77" spans="2:9" x14ac:dyDescent="0.35">
      <c r="B77" s="362"/>
      <c r="C77" s="364"/>
      <c r="D77" s="133" t="s">
        <v>234</v>
      </c>
      <c r="E77" s="155">
        <v>2</v>
      </c>
      <c r="F77" s="155"/>
      <c r="G77" s="133" t="s">
        <v>235</v>
      </c>
      <c r="H77" s="366"/>
    </row>
    <row r="78" spans="2:9" x14ac:dyDescent="0.35">
      <c r="B78" s="362"/>
      <c r="C78" s="364"/>
      <c r="D78" s="133" t="s">
        <v>236</v>
      </c>
      <c r="E78" s="155">
        <v>3</v>
      </c>
      <c r="F78" s="155"/>
      <c r="G78" s="133" t="s">
        <v>237</v>
      </c>
      <c r="H78" s="366"/>
    </row>
    <row r="79" spans="2:9" x14ac:dyDescent="0.35">
      <c r="B79" s="362"/>
      <c r="C79" s="364"/>
      <c r="D79" s="133" t="s">
        <v>238</v>
      </c>
      <c r="E79" s="155">
        <v>4</v>
      </c>
      <c r="F79" s="155"/>
      <c r="G79" s="133" t="s">
        <v>239</v>
      </c>
      <c r="H79" s="366"/>
    </row>
    <row r="80" spans="2:9" x14ac:dyDescent="0.35">
      <c r="B80" s="362"/>
      <c r="C80" s="364"/>
      <c r="D80" s="133" t="s">
        <v>240</v>
      </c>
      <c r="E80" s="155">
        <v>5</v>
      </c>
      <c r="F80" s="155"/>
      <c r="G80" s="133" t="s">
        <v>241</v>
      </c>
      <c r="H80" s="366"/>
    </row>
    <row r="81" spans="2:8" x14ac:dyDescent="0.35">
      <c r="B81" s="165"/>
      <c r="C81" s="166"/>
      <c r="D81" s="133"/>
      <c r="E81" s="155"/>
      <c r="F81" s="155"/>
      <c r="G81" s="133"/>
      <c r="H81" s="134"/>
    </row>
    <row r="82" spans="2:8" x14ac:dyDescent="0.35">
      <c r="B82" s="362">
        <f>B76+1</f>
        <v>214</v>
      </c>
      <c r="C82" s="364" t="s">
        <v>242</v>
      </c>
      <c r="D82" s="133" t="s">
        <v>243</v>
      </c>
      <c r="E82" s="155">
        <v>1</v>
      </c>
      <c r="F82" s="155"/>
      <c r="G82" s="133" t="s">
        <v>244</v>
      </c>
      <c r="H82" s="366" t="s">
        <v>245</v>
      </c>
    </row>
    <row r="83" spans="2:8" x14ac:dyDescent="0.35">
      <c r="B83" s="362"/>
      <c r="C83" s="364"/>
      <c r="D83" s="133" t="s">
        <v>246</v>
      </c>
      <c r="E83" s="155">
        <v>2</v>
      </c>
      <c r="F83" s="155"/>
      <c r="G83" s="133" t="s">
        <v>247</v>
      </c>
      <c r="H83" s="366"/>
    </row>
    <row r="84" spans="2:8" x14ac:dyDescent="0.35">
      <c r="B84" s="363"/>
      <c r="C84" s="365"/>
      <c r="D84" s="178" t="s">
        <v>22</v>
      </c>
      <c r="E84" s="179">
        <v>3</v>
      </c>
      <c r="F84" s="179"/>
      <c r="G84" s="178" t="s">
        <v>23</v>
      </c>
      <c r="H84" s="367"/>
    </row>
  </sheetData>
  <mergeCells count="35">
    <mergeCell ref="B19:B28"/>
    <mergeCell ref="C19:C28"/>
    <mergeCell ref="B5:B12"/>
    <mergeCell ref="C5:C12"/>
    <mergeCell ref="I5:I12"/>
    <mergeCell ref="H19:H28"/>
    <mergeCell ref="B14:B17"/>
    <mergeCell ref="C14:C17"/>
    <mergeCell ref="B53:B60"/>
    <mergeCell ref="C53:C60"/>
    <mergeCell ref="H53:H60"/>
    <mergeCell ref="B46:B49"/>
    <mergeCell ref="C46:C49"/>
    <mergeCell ref="H46:H49"/>
    <mergeCell ref="B30:B38"/>
    <mergeCell ref="C30:C38"/>
    <mergeCell ref="H30:H38"/>
    <mergeCell ref="B43:B44"/>
    <mergeCell ref="C43:C44"/>
    <mergeCell ref="H43:H44"/>
    <mergeCell ref="B65:B71"/>
    <mergeCell ref="C65:C71"/>
    <mergeCell ref="H65:H71"/>
    <mergeCell ref="B62:B63"/>
    <mergeCell ref="C62:C63"/>
    <mergeCell ref="H62:H63"/>
    <mergeCell ref="B82:B84"/>
    <mergeCell ref="C82:C84"/>
    <mergeCell ref="H82:H84"/>
    <mergeCell ref="B73:B74"/>
    <mergeCell ref="C73:C74"/>
    <mergeCell ref="H73:H74"/>
    <mergeCell ref="B76:B80"/>
    <mergeCell ref="C76:C80"/>
    <mergeCell ref="H76:H80"/>
  </mergeCells>
  <pageMargins left="0.7" right="0.7" top="0.75" bottom="0.75" header="0.3" footer="0.3"/>
  <pageSetup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71996-5D5F-4E6E-820D-D8972A6F586F}">
  <sheetPr>
    <tabColor rgb="FFFFC000"/>
  </sheetPr>
  <dimension ref="A1:AC23"/>
  <sheetViews>
    <sheetView zoomScale="80" zoomScaleNormal="80" workbookViewId="0">
      <selection activeCell="AD12" sqref="AD12"/>
    </sheetView>
  </sheetViews>
  <sheetFormatPr defaultColWidth="3.265625" defaultRowHeight="12.75" x14ac:dyDescent="0.35"/>
  <cols>
    <col min="1" max="2" width="3.265625" style="22"/>
    <col min="3" max="17" width="3.265625" style="23"/>
    <col min="18" max="19" width="2.73046875" style="23" customWidth="1"/>
    <col min="20" max="22" width="3.265625" style="23"/>
    <col min="23" max="24" width="2.73046875" style="23" customWidth="1"/>
    <col min="25" max="16384" width="3.265625" style="23"/>
  </cols>
  <sheetData>
    <row r="1" spans="1:29" s="20" customFormat="1" ht="15" x14ac:dyDescent="0.45">
      <c r="A1" s="20">
        <v>3</v>
      </c>
      <c r="B1" s="21" t="s">
        <v>249</v>
      </c>
      <c r="G1" s="22">
        <f>2</f>
        <v>2</v>
      </c>
      <c r="W1" s="22"/>
      <c r="X1" s="22"/>
      <c r="Y1" s="22"/>
      <c r="Z1" s="22"/>
      <c r="AA1" s="22"/>
      <c r="AB1" s="22"/>
      <c r="AC1" s="22"/>
    </row>
    <row r="2" spans="1:29" s="22" customFormat="1" ht="6" customHeight="1" x14ac:dyDescent="0.45"/>
    <row r="3" spans="1:29" ht="12.75" customHeight="1" x14ac:dyDescent="0.35">
      <c r="B3" s="411" t="s">
        <v>574</v>
      </c>
      <c r="C3" s="411"/>
      <c r="D3" s="411"/>
      <c r="E3" s="411"/>
      <c r="F3" s="411"/>
      <c r="G3" s="411"/>
      <c r="H3" s="411"/>
      <c r="I3" s="411"/>
      <c r="J3" s="411"/>
      <c r="K3" s="411"/>
      <c r="L3" s="411"/>
      <c r="M3" s="24"/>
      <c r="N3" s="398">
        <v>-3.01</v>
      </c>
      <c r="O3" s="399"/>
      <c r="P3" s="25"/>
      <c r="Q3" s="26"/>
      <c r="R3" s="398">
        <f>N3-0.01</f>
        <v>-3.0199999999999996</v>
      </c>
      <c r="S3" s="399"/>
      <c r="T3" s="25"/>
      <c r="U3" s="26"/>
      <c r="V3" s="26"/>
      <c r="W3" s="22"/>
      <c r="X3" s="22"/>
      <c r="Y3" s="22"/>
      <c r="Z3" s="22"/>
      <c r="AA3" s="22"/>
      <c r="AB3" s="22"/>
      <c r="AC3" s="22"/>
    </row>
    <row r="4" spans="1:29" s="22" customFormat="1" ht="12.75" customHeight="1" x14ac:dyDescent="0.35">
      <c r="A4" s="23"/>
      <c r="B4" s="411"/>
      <c r="C4" s="411"/>
      <c r="D4" s="411"/>
      <c r="E4" s="411"/>
      <c r="F4" s="411"/>
      <c r="G4" s="411"/>
      <c r="H4" s="411"/>
      <c r="I4" s="411"/>
      <c r="J4" s="411"/>
      <c r="K4" s="411"/>
      <c r="L4" s="411"/>
      <c r="M4" s="27"/>
      <c r="N4" s="400" t="s">
        <v>250</v>
      </c>
      <c r="O4" s="400"/>
      <c r="P4" s="400"/>
      <c r="Q4" s="401"/>
      <c r="R4" s="404" t="s">
        <v>450</v>
      </c>
      <c r="S4" s="400"/>
      <c r="T4" s="400"/>
      <c r="U4" s="400"/>
      <c r="V4" s="401"/>
    </row>
    <row r="5" spans="1:29" s="22" customFormat="1" ht="12.75" customHeight="1" x14ac:dyDescent="0.45">
      <c r="A5" s="28"/>
      <c r="B5" s="411"/>
      <c r="C5" s="411"/>
      <c r="D5" s="411"/>
      <c r="E5" s="411"/>
      <c r="F5" s="411"/>
      <c r="G5" s="411"/>
      <c r="H5" s="411"/>
      <c r="I5" s="411"/>
      <c r="J5" s="411"/>
      <c r="K5" s="411"/>
      <c r="L5" s="411"/>
      <c r="M5" s="27"/>
      <c r="N5" s="400"/>
      <c r="O5" s="400"/>
      <c r="P5" s="400"/>
      <c r="Q5" s="401"/>
      <c r="R5" s="404"/>
      <c r="S5" s="400"/>
      <c r="T5" s="400"/>
      <c r="U5" s="400"/>
      <c r="V5" s="401"/>
    </row>
    <row r="6" spans="1:29" s="22" customFormat="1" ht="12.75" customHeight="1" x14ac:dyDescent="0.45">
      <c r="B6" s="411"/>
      <c r="C6" s="411"/>
      <c r="D6" s="411"/>
      <c r="E6" s="411"/>
      <c r="F6" s="411"/>
      <c r="G6" s="411"/>
      <c r="H6" s="411"/>
      <c r="I6" s="411"/>
      <c r="J6" s="411"/>
      <c r="K6" s="411"/>
      <c r="L6" s="411"/>
      <c r="M6" s="27"/>
      <c r="N6" s="400"/>
      <c r="O6" s="400"/>
      <c r="P6" s="400"/>
      <c r="Q6" s="401"/>
      <c r="R6" s="404"/>
      <c r="S6" s="400"/>
      <c r="T6" s="400"/>
      <c r="U6" s="400"/>
      <c r="V6" s="401"/>
    </row>
    <row r="7" spans="1:29" s="22" customFormat="1" ht="12.75" customHeight="1" x14ac:dyDescent="0.35">
      <c r="A7" s="23"/>
      <c r="B7" s="411"/>
      <c r="C7" s="411"/>
      <c r="D7" s="411"/>
      <c r="E7" s="411"/>
      <c r="F7" s="411"/>
      <c r="G7" s="411"/>
      <c r="H7" s="411"/>
      <c r="I7" s="411"/>
      <c r="J7" s="411"/>
      <c r="K7" s="411"/>
      <c r="L7" s="411"/>
      <c r="M7" s="27"/>
      <c r="N7" s="400"/>
      <c r="O7" s="400"/>
      <c r="P7" s="400"/>
      <c r="Q7" s="401"/>
      <c r="R7" s="405"/>
      <c r="S7" s="406"/>
      <c r="T7" s="406"/>
      <c r="U7" s="406"/>
      <c r="V7" s="407"/>
    </row>
    <row r="8" spans="1:29" s="22" customFormat="1" ht="12.75" customHeight="1" x14ac:dyDescent="0.45">
      <c r="A8" s="29"/>
      <c r="B8" s="30"/>
      <c r="C8" s="30"/>
      <c r="D8" s="30"/>
      <c r="E8" s="30"/>
      <c r="F8" s="30"/>
      <c r="G8" s="30"/>
      <c r="H8" s="30"/>
      <c r="I8" s="30"/>
      <c r="J8" s="30"/>
      <c r="K8" s="31"/>
      <c r="L8" s="31"/>
      <c r="M8" s="32"/>
      <c r="N8" s="402"/>
      <c r="O8" s="402"/>
      <c r="P8" s="402"/>
      <c r="Q8" s="403"/>
      <c r="R8" s="408" t="s">
        <v>251</v>
      </c>
      <c r="S8" s="409"/>
      <c r="T8" s="409"/>
      <c r="U8" s="409"/>
      <c r="V8" s="410"/>
    </row>
    <row r="9" spans="1:29" s="22" customFormat="1" ht="12.75" customHeight="1" x14ac:dyDescent="0.45">
      <c r="A9" s="33" t="s">
        <v>248</v>
      </c>
      <c r="B9" s="396" t="s">
        <v>466</v>
      </c>
      <c r="C9" s="396" t="s">
        <v>440</v>
      </c>
      <c r="D9" s="396" t="s">
        <v>440</v>
      </c>
      <c r="E9" s="396" t="s">
        <v>440</v>
      </c>
      <c r="F9" s="396" t="s">
        <v>440</v>
      </c>
      <c r="G9" s="396" t="s">
        <v>440</v>
      </c>
      <c r="H9" s="396" t="s">
        <v>440</v>
      </c>
      <c r="I9" s="396" t="s">
        <v>440</v>
      </c>
      <c r="J9" s="396" t="s">
        <v>440</v>
      </c>
      <c r="K9" s="396" t="s">
        <v>440</v>
      </c>
      <c r="L9" s="396" t="s">
        <v>440</v>
      </c>
      <c r="M9" s="397" t="s">
        <v>440</v>
      </c>
      <c r="N9" s="34"/>
      <c r="O9" s="35"/>
      <c r="P9" s="35"/>
      <c r="Q9" s="36"/>
      <c r="R9" s="37" t="s">
        <v>437</v>
      </c>
      <c r="S9" s="35"/>
      <c r="T9" s="38" t="s">
        <v>438</v>
      </c>
      <c r="U9" s="39" t="s">
        <v>436</v>
      </c>
      <c r="V9" s="36"/>
    </row>
    <row r="10" spans="1:29" s="22" customFormat="1" ht="12.75" customHeight="1" x14ac:dyDescent="0.45">
      <c r="A10" s="33">
        <f t="shared" ref="A10:A18" si="0">A9+1</f>
        <v>2</v>
      </c>
      <c r="B10" s="396" t="s">
        <v>465</v>
      </c>
      <c r="C10" s="396"/>
      <c r="D10" s="396"/>
      <c r="E10" s="396"/>
      <c r="F10" s="396"/>
      <c r="G10" s="396"/>
      <c r="H10" s="396"/>
      <c r="I10" s="396"/>
      <c r="J10" s="396"/>
      <c r="K10" s="396"/>
      <c r="L10" s="396"/>
      <c r="M10" s="397"/>
      <c r="N10" s="34"/>
      <c r="O10" s="35"/>
      <c r="P10" s="35"/>
      <c r="Q10" s="36"/>
      <c r="R10" s="37"/>
      <c r="S10" s="35"/>
      <c r="T10" s="38"/>
      <c r="U10" s="39"/>
      <c r="V10" s="36"/>
    </row>
    <row r="11" spans="1:29" s="22" customFormat="1" ht="12.75" customHeight="1" x14ac:dyDescent="0.45">
      <c r="A11" s="33">
        <f t="shared" si="0"/>
        <v>3</v>
      </c>
      <c r="B11" s="396" t="s">
        <v>441</v>
      </c>
      <c r="C11" s="396" t="s">
        <v>441</v>
      </c>
      <c r="D11" s="396" t="s">
        <v>441</v>
      </c>
      <c r="E11" s="396" t="s">
        <v>441</v>
      </c>
      <c r="F11" s="396" t="s">
        <v>441</v>
      </c>
      <c r="G11" s="396" t="s">
        <v>441</v>
      </c>
      <c r="H11" s="396" t="s">
        <v>441</v>
      </c>
      <c r="I11" s="396" t="s">
        <v>441</v>
      </c>
      <c r="J11" s="396" t="s">
        <v>441</v>
      </c>
      <c r="K11" s="396" t="s">
        <v>441</v>
      </c>
      <c r="L11" s="396" t="s">
        <v>441</v>
      </c>
      <c r="M11" s="397" t="s">
        <v>441</v>
      </c>
      <c r="N11" s="34"/>
      <c r="O11" s="35"/>
      <c r="P11" s="35"/>
      <c r="Q11" s="36"/>
      <c r="R11" s="34"/>
      <c r="S11" s="35"/>
      <c r="T11" s="35"/>
      <c r="U11" s="39" t="s">
        <v>436</v>
      </c>
      <c r="V11" s="36"/>
    </row>
    <row r="12" spans="1:29" s="22" customFormat="1" ht="12.75" customHeight="1" x14ac:dyDescent="0.45">
      <c r="A12" s="33">
        <f t="shared" si="0"/>
        <v>4</v>
      </c>
      <c r="B12" s="396" t="s">
        <v>442</v>
      </c>
      <c r="C12" s="396" t="s">
        <v>442</v>
      </c>
      <c r="D12" s="396" t="s">
        <v>442</v>
      </c>
      <c r="E12" s="396" t="s">
        <v>442</v>
      </c>
      <c r="F12" s="396" t="s">
        <v>442</v>
      </c>
      <c r="G12" s="396" t="s">
        <v>442</v>
      </c>
      <c r="H12" s="396" t="s">
        <v>442</v>
      </c>
      <c r="I12" s="396" t="s">
        <v>442</v>
      </c>
      <c r="J12" s="396" t="s">
        <v>442</v>
      </c>
      <c r="K12" s="396" t="s">
        <v>442</v>
      </c>
      <c r="L12" s="396" t="s">
        <v>442</v>
      </c>
      <c r="M12" s="397" t="s">
        <v>442</v>
      </c>
      <c r="N12" s="34"/>
      <c r="O12" s="35"/>
      <c r="P12" s="35"/>
      <c r="Q12" s="36"/>
      <c r="R12" s="34"/>
      <c r="S12" s="35"/>
      <c r="T12" s="35"/>
      <c r="U12" s="39" t="s">
        <v>436</v>
      </c>
      <c r="V12" s="36"/>
    </row>
    <row r="13" spans="1:29" s="22" customFormat="1" ht="12.75" customHeight="1" x14ac:dyDescent="0.45">
      <c r="A13" s="33">
        <f t="shared" si="0"/>
        <v>5</v>
      </c>
      <c r="B13" s="396" t="s">
        <v>443</v>
      </c>
      <c r="C13" s="396" t="s">
        <v>443</v>
      </c>
      <c r="D13" s="396" t="s">
        <v>443</v>
      </c>
      <c r="E13" s="396" t="s">
        <v>443</v>
      </c>
      <c r="F13" s="396" t="s">
        <v>443</v>
      </c>
      <c r="G13" s="396" t="s">
        <v>443</v>
      </c>
      <c r="H13" s="396" t="s">
        <v>443</v>
      </c>
      <c r="I13" s="396" t="s">
        <v>443</v>
      </c>
      <c r="J13" s="396" t="s">
        <v>443</v>
      </c>
      <c r="K13" s="396" t="s">
        <v>443</v>
      </c>
      <c r="L13" s="396" t="s">
        <v>443</v>
      </c>
      <c r="M13" s="397" t="s">
        <v>443</v>
      </c>
      <c r="N13" s="34"/>
      <c r="O13" s="35"/>
      <c r="P13" s="35"/>
      <c r="Q13" s="36"/>
      <c r="R13" s="34"/>
      <c r="S13" s="35"/>
      <c r="T13" s="35"/>
      <c r="U13" s="39" t="s">
        <v>436</v>
      </c>
      <c r="V13" s="36"/>
    </row>
    <row r="14" spans="1:29" s="22" customFormat="1" ht="12.75" customHeight="1" x14ac:dyDescent="0.45">
      <c r="A14" s="33">
        <f t="shared" si="0"/>
        <v>6</v>
      </c>
      <c r="B14" s="396" t="s">
        <v>444</v>
      </c>
      <c r="C14" s="396" t="s">
        <v>444</v>
      </c>
      <c r="D14" s="396" t="s">
        <v>444</v>
      </c>
      <c r="E14" s="396" t="s">
        <v>444</v>
      </c>
      <c r="F14" s="396" t="s">
        <v>444</v>
      </c>
      <c r="G14" s="396" t="s">
        <v>444</v>
      </c>
      <c r="H14" s="396" t="s">
        <v>444</v>
      </c>
      <c r="I14" s="396" t="s">
        <v>444</v>
      </c>
      <c r="J14" s="396" t="s">
        <v>444</v>
      </c>
      <c r="K14" s="396" t="s">
        <v>444</v>
      </c>
      <c r="L14" s="396" t="s">
        <v>444</v>
      </c>
      <c r="M14" s="397" t="s">
        <v>444</v>
      </c>
      <c r="N14" s="34"/>
      <c r="O14" s="35"/>
      <c r="P14" s="35"/>
      <c r="Q14" s="36"/>
      <c r="R14" s="34"/>
      <c r="S14" s="35"/>
      <c r="T14" s="35"/>
      <c r="U14" s="39" t="s">
        <v>436</v>
      </c>
      <c r="V14" s="36"/>
    </row>
    <row r="15" spans="1:29" s="22" customFormat="1" ht="12.75" customHeight="1" x14ac:dyDescent="0.45">
      <c r="A15" s="33">
        <f t="shared" si="0"/>
        <v>7</v>
      </c>
      <c r="B15" s="396" t="s">
        <v>445</v>
      </c>
      <c r="C15" s="396" t="s">
        <v>445</v>
      </c>
      <c r="D15" s="396" t="s">
        <v>445</v>
      </c>
      <c r="E15" s="396" t="s">
        <v>445</v>
      </c>
      <c r="F15" s="396" t="s">
        <v>445</v>
      </c>
      <c r="G15" s="396" t="s">
        <v>445</v>
      </c>
      <c r="H15" s="396" t="s">
        <v>445</v>
      </c>
      <c r="I15" s="396" t="s">
        <v>445</v>
      </c>
      <c r="J15" s="396" t="s">
        <v>445</v>
      </c>
      <c r="K15" s="396" t="s">
        <v>445</v>
      </c>
      <c r="L15" s="396" t="s">
        <v>445</v>
      </c>
      <c r="M15" s="397" t="s">
        <v>445</v>
      </c>
      <c r="N15" s="34"/>
      <c r="O15" s="35"/>
      <c r="P15" s="35"/>
      <c r="Q15" s="36"/>
      <c r="R15" s="34"/>
      <c r="S15" s="35"/>
      <c r="T15" s="35"/>
      <c r="U15" s="39" t="s">
        <v>436</v>
      </c>
      <c r="V15" s="36"/>
    </row>
    <row r="16" spans="1:29" s="22" customFormat="1" ht="12.75" customHeight="1" x14ac:dyDescent="0.45">
      <c r="A16" s="33">
        <f t="shared" si="0"/>
        <v>8</v>
      </c>
      <c r="B16" s="396" t="s">
        <v>446</v>
      </c>
      <c r="C16" s="396" t="s">
        <v>446</v>
      </c>
      <c r="D16" s="396" t="s">
        <v>446</v>
      </c>
      <c r="E16" s="396" t="s">
        <v>446</v>
      </c>
      <c r="F16" s="396" t="s">
        <v>446</v>
      </c>
      <c r="G16" s="396" t="s">
        <v>446</v>
      </c>
      <c r="H16" s="396" t="s">
        <v>446</v>
      </c>
      <c r="I16" s="396" t="s">
        <v>446</v>
      </c>
      <c r="J16" s="396" t="s">
        <v>446</v>
      </c>
      <c r="K16" s="396" t="s">
        <v>446</v>
      </c>
      <c r="L16" s="396" t="s">
        <v>446</v>
      </c>
      <c r="M16" s="397" t="s">
        <v>446</v>
      </c>
      <c r="N16" s="34"/>
      <c r="O16" s="35"/>
      <c r="P16" s="35"/>
      <c r="Q16" s="36"/>
      <c r="R16" s="34"/>
      <c r="S16" s="35"/>
      <c r="T16" s="35"/>
      <c r="U16" s="39" t="s">
        <v>436</v>
      </c>
      <c r="V16" s="36"/>
    </row>
    <row r="17" spans="1:29" s="22" customFormat="1" ht="12.75" customHeight="1" x14ac:dyDescent="0.45">
      <c r="A17" s="33">
        <f t="shared" si="0"/>
        <v>9</v>
      </c>
      <c r="B17" s="396" t="s">
        <v>447</v>
      </c>
      <c r="C17" s="396" t="s">
        <v>447</v>
      </c>
      <c r="D17" s="396" t="s">
        <v>447</v>
      </c>
      <c r="E17" s="396" t="s">
        <v>447</v>
      </c>
      <c r="F17" s="396" t="s">
        <v>447</v>
      </c>
      <c r="G17" s="396" t="s">
        <v>447</v>
      </c>
      <c r="H17" s="396" t="s">
        <v>447</v>
      </c>
      <c r="I17" s="396" t="s">
        <v>447</v>
      </c>
      <c r="J17" s="396" t="s">
        <v>447</v>
      </c>
      <c r="K17" s="396" t="s">
        <v>447</v>
      </c>
      <c r="L17" s="396" t="s">
        <v>447</v>
      </c>
      <c r="M17" s="397" t="s">
        <v>447</v>
      </c>
      <c r="N17" s="34"/>
      <c r="O17" s="35"/>
      <c r="P17" s="35"/>
      <c r="Q17" s="36"/>
      <c r="R17" s="34"/>
      <c r="S17" s="35"/>
      <c r="T17" s="35"/>
      <c r="U17" s="39" t="s">
        <v>436</v>
      </c>
      <c r="V17" s="36"/>
    </row>
    <row r="18" spans="1:29" s="22" customFormat="1" ht="12.75" customHeight="1" x14ac:dyDescent="0.45">
      <c r="A18" s="33">
        <f t="shared" si="0"/>
        <v>10</v>
      </c>
      <c r="B18" s="396" t="s">
        <v>449</v>
      </c>
      <c r="C18" s="396" t="s">
        <v>448</v>
      </c>
      <c r="D18" s="396" t="s">
        <v>448</v>
      </c>
      <c r="E18" s="396" t="s">
        <v>448</v>
      </c>
      <c r="F18" s="396" t="s">
        <v>448</v>
      </c>
      <c r="G18" s="396" t="s">
        <v>448</v>
      </c>
      <c r="H18" s="396" t="s">
        <v>448</v>
      </c>
      <c r="I18" s="396" t="s">
        <v>448</v>
      </c>
      <c r="J18" s="396" t="s">
        <v>448</v>
      </c>
      <c r="K18" s="396" t="s">
        <v>448</v>
      </c>
      <c r="L18" s="396" t="s">
        <v>448</v>
      </c>
      <c r="M18" s="397" t="s">
        <v>448</v>
      </c>
      <c r="N18" s="34"/>
      <c r="O18" s="35"/>
      <c r="P18" s="35"/>
      <c r="Q18" s="36"/>
      <c r="R18" s="34"/>
      <c r="S18" s="35"/>
      <c r="T18" s="35"/>
      <c r="U18" s="39" t="s">
        <v>436</v>
      </c>
      <c r="V18" s="36"/>
    </row>
    <row r="19" spans="1:29" ht="13.5" customHeight="1" x14ac:dyDescent="0.35">
      <c r="A19" s="23"/>
      <c r="B19" s="23"/>
      <c r="W19" s="22"/>
      <c r="X19" s="22"/>
      <c r="Y19" s="22"/>
      <c r="Z19" s="22"/>
      <c r="AA19" s="22"/>
      <c r="AB19" s="22"/>
      <c r="AC19" s="22"/>
    </row>
    <row r="20" spans="1:29" ht="6" customHeight="1" x14ac:dyDescent="0.35">
      <c r="A20" s="23"/>
      <c r="B20" s="23"/>
      <c r="W20" s="22"/>
      <c r="X20" s="22"/>
      <c r="Y20" s="22"/>
      <c r="Z20" s="22"/>
      <c r="AA20" s="22"/>
      <c r="AB20" s="22"/>
      <c r="AC20" s="22"/>
    </row>
    <row r="21" spans="1:29" x14ac:dyDescent="0.35">
      <c r="W21" s="22"/>
      <c r="X21" s="22"/>
      <c r="Y21" s="22"/>
      <c r="Z21" s="22"/>
      <c r="AA21" s="22"/>
      <c r="AB21" s="22"/>
      <c r="AC21" s="22"/>
    </row>
    <row r="22" spans="1:29" x14ac:dyDescent="0.35">
      <c r="W22" s="22"/>
      <c r="X22" s="22"/>
      <c r="Y22" s="22"/>
      <c r="Z22" s="22"/>
      <c r="AA22" s="22"/>
      <c r="AB22" s="22"/>
      <c r="AC22" s="22"/>
    </row>
    <row r="23" spans="1:29" x14ac:dyDescent="0.35">
      <c r="W23" s="22"/>
      <c r="X23" s="22"/>
      <c r="Y23" s="22"/>
      <c r="Z23" s="22"/>
      <c r="AA23" s="22"/>
      <c r="AB23" s="22"/>
      <c r="AC23" s="22"/>
    </row>
  </sheetData>
  <mergeCells count="16">
    <mergeCell ref="B14:M14"/>
    <mergeCell ref="B15:M15"/>
    <mergeCell ref="B16:M16"/>
    <mergeCell ref="B17:M17"/>
    <mergeCell ref="B18:M18"/>
    <mergeCell ref="B11:M11"/>
    <mergeCell ref="B12:M12"/>
    <mergeCell ref="B13:M13"/>
    <mergeCell ref="R3:S3"/>
    <mergeCell ref="N4:Q8"/>
    <mergeCell ref="R4:V7"/>
    <mergeCell ref="R8:V8"/>
    <mergeCell ref="B3:L7"/>
    <mergeCell ref="N3:O3"/>
    <mergeCell ref="B9:M9"/>
    <mergeCell ref="B10:M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3EAF3-0E17-4456-A642-C104BCA30AC6}">
  <sheetPr>
    <tabColor rgb="FFFFC000"/>
  </sheetPr>
  <dimension ref="A1:L65"/>
  <sheetViews>
    <sheetView tabSelected="1" topLeftCell="A45" zoomScale="70" zoomScaleNormal="70" workbookViewId="0">
      <selection activeCell="D53" sqref="D53"/>
    </sheetView>
  </sheetViews>
  <sheetFormatPr defaultRowHeight="12.75" x14ac:dyDescent="0.35"/>
  <cols>
    <col min="1" max="1" width="9.06640625" style="23"/>
    <col min="2" max="2" width="8.265625" style="23" customWidth="1"/>
    <col min="3" max="4" width="63" style="23" customWidth="1"/>
    <col min="5" max="5" width="6.1328125" style="23" customWidth="1"/>
    <col min="6" max="6" width="28.59765625" style="23" customWidth="1"/>
    <col min="7" max="7" width="28.86328125" style="23" customWidth="1"/>
    <col min="8" max="8" width="21.3984375" style="23" customWidth="1"/>
    <col min="9" max="9" width="28.3984375" style="23" customWidth="1"/>
    <col min="10" max="10" width="7.265625" style="23" customWidth="1"/>
    <col min="11" max="11" width="36.265625" style="23" customWidth="1"/>
    <col min="12" max="12" width="34.59765625" style="23" customWidth="1"/>
    <col min="13" max="16384" width="9.06640625" style="23"/>
  </cols>
  <sheetData>
    <row r="1" spans="1:8" x14ac:dyDescent="0.35">
      <c r="A1" s="22"/>
      <c r="B1" s="49" t="s">
        <v>575</v>
      </c>
      <c r="C1" s="22"/>
      <c r="D1" s="22"/>
      <c r="E1" s="87"/>
      <c r="F1" s="88" t="s">
        <v>1</v>
      </c>
      <c r="G1" s="23">
        <f>COUNT(B6:B65)+1</f>
        <v>15</v>
      </c>
    </row>
    <row r="2" spans="1:8" x14ac:dyDescent="0.35">
      <c r="A2" s="22"/>
      <c r="B2" s="49"/>
      <c r="C2" s="22"/>
    </row>
    <row r="3" spans="1:8" x14ac:dyDescent="0.35">
      <c r="A3" s="22"/>
      <c r="B3" s="49"/>
      <c r="C3" s="276">
        <f>2+2</f>
        <v>4</v>
      </c>
      <c r="D3" s="22"/>
      <c r="E3" s="22"/>
      <c r="F3" s="22"/>
    </row>
    <row r="4" spans="1:8" x14ac:dyDescent="0.35">
      <c r="A4" s="28" t="s">
        <v>109</v>
      </c>
      <c r="B4" s="28" t="s">
        <v>2</v>
      </c>
      <c r="C4" s="28" t="s">
        <v>3</v>
      </c>
      <c r="D4" s="28" t="s">
        <v>4</v>
      </c>
      <c r="E4" s="28" t="s">
        <v>5</v>
      </c>
      <c r="F4" s="28"/>
    </row>
    <row r="5" spans="1:8" x14ac:dyDescent="0.35">
      <c r="A5" s="28"/>
      <c r="B5" s="28"/>
      <c r="C5" s="28"/>
      <c r="D5" s="28"/>
      <c r="E5" s="28"/>
      <c r="F5" s="28"/>
    </row>
    <row r="6" spans="1:8" s="277" customFormat="1" ht="15" customHeight="1" x14ac:dyDescent="0.35">
      <c r="B6" s="421">
        <f>401</f>
        <v>401</v>
      </c>
      <c r="C6" s="423" t="s">
        <v>576</v>
      </c>
      <c r="D6" s="136" t="s">
        <v>137</v>
      </c>
      <c r="E6" s="278">
        <v>1</v>
      </c>
      <c r="F6" s="425" t="s">
        <v>577</v>
      </c>
      <c r="G6" s="136" t="s">
        <v>138</v>
      </c>
      <c r="H6" s="279"/>
    </row>
    <row r="7" spans="1:8" s="277" customFormat="1" x14ac:dyDescent="0.35">
      <c r="B7" s="422"/>
      <c r="C7" s="423"/>
      <c r="D7" s="136" t="s">
        <v>139</v>
      </c>
      <c r="E7" s="278">
        <v>2</v>
      </c>
      <c r="F7" s="425"/>
      <c r="G7" s="136" t="s">
        <v>140</v>
      </c>
      <c r="H7" s="279"/>
    </row>
    <row r="8" spans="1:8" s="277" customFormat="1" x14ac:dyDescent="0.35">
      <c r="B8" s="422"/>
      <c r="C8" s="423"/>
      <c r="D8" s="136" t="s">
        <v>141</v>
      </c>
      <c r="E8" s="278">
        <v>3</v>
      </c>
      <c r="F8" s="425"/>
      <c r="G8" s="280" t="s">
        <v>142</v>
      </c>
      <c r="H8" s="279"/>
    </row>
    <row r="9" spans="1:8" s="277" customFormat="1" x14ac:dyDescent="0.35">
      <c r="B9" s="422"/>
      <c r="C9" s="423"/>
      <c r="D9" s="136" t="s">
        <v>136</v>
      </c>
      <c r="E9" s="278">
        <v>4</v>
      </c>
      <c r="F9" s="425"/>
      <c r="G9" s="136" t="s">
        <v>143</v>
      </c>
      <c r="H9" s="279"/>
    </row>
    <row r="10" spans="1:8" s="277" customFormat="1" x14ac:dyDescent="0.45">
      <c r="B10" s="422"/>
      <c r="C10" s="424"/>
      <c r="D10" s="281"/>
      <c r="E10" s="282"/>
      <c r="F10" s="426"/>
      <c r="G10" s="281"/>
      <c r="H10" s="283"/>
    </row>
    <row r="11" spans="1:8" s="277" customFormat="1" x14ac:dyDescent="0.45">
      <c r="B11" s="284"/>
      <c r="C11" s="285"/>
      <c r="D11" s="286"/>
      <c r="E11" s="286"/>
      <c r="F11" s="287"/>
      <c r="G11" s="286"/>
      <c r="H11" s="286"/>
    </row>
    <row r="12" spans="1:8" s="277" customFormat="1" ht="30.75" customHeight="1" x14ac:dyDescent="0.45">
      <c r="B12" s="427">
        <f>B6+1</f>
        <v>402</v>
      </c>
      <c r="C12" s="429" t="s">
        <v>578</v>
      </c>
      <c r="D12" s="288" t="s">
        <v>19</v>
      </c>
      <c r="E12" s="289">
        <v>1</v>
      </c>
      <c r="F12" s="290"/>
      <c r="G12" s="291"/>
      <c r="H12" s="291"/>
    </row>
    <row r="13" spans="1:8" s="277" customFormat="1" ht="25.5" customHeight="1" x14ac:dyDescent="0.45">
      <c r="B13" s="428"/>
      <c r="C13" s="430"/>
      <c r="D13" s="288" t="s">
        <v>22</v>
      </c>
      <c r="E13" s="289">
        <v>2</v>
      </c>
      <c r="F13" s="290"/>
      <c r="G13" s="291"/>
      <c r="H13" s="291" t="str">
        <f>CONCATENATE("Skip to", " ",B25)</f>
        <v>Skip to 405</v>
      </c>
    </row>
    <row r="14" spans="1:8" s="277" customFormat="1" ht="14.25" customHeight="1" x14ac:dyDescent="0.45">
      <c r="B14" s="292"/>
      <c r="C14" s="293"/>
      <c r="D14" s="46"/>
      <c r="F14" s="294"/>
    </row>
    <row r="15" spans="1:8" x14ac:dyDescent="0.35">
      <c r="A15" s="22"/>
      <c r="B15" s="413">
        <f>B12+1</f>
        <v>403</v>
      </c>
      <c r="C15" s="432" t="s">
        <v>579</v>
      </c>
      <c r="D15" s="295" t="s">
        <v>580</v>
      </c>
      <c r="E15" s="295">
        <v>1</v>
      </c>
      <c r="F15" s="295" t="s">
        <v>581</v>
      </c>
    </row>
    <row r="16" spans="1:8" x14ac:dyDescent="0.35">
      <c r="A16" s="277" t="str">
        <f>CONCATENATE("If", " ", B12,"=1")</f>
        <v>If 402=1</v>
      </c>
      <c r="B16" s="413"/>
      <c r="C16" s="433"/>
      <c r="D16" s="297" t="s">
        <v>582</v>
      </c>
      <c r="E16" s="297">
        <v>2</v>
      </c>
      <c r="F16" s="297" t="s">
        <v>583</v>
      </c>
    </row>
    <row r="17" spans="1:12" x14ac:dyDescent="0.35">
      <c r="A17" s="22"/>
      <c r="B17" s="413"/>
      <c r="C17" s="433"/>
      <c r="D17" s="297" t="s">
        <v>584</v>
      </c>
      <c r="E17" s="297">
        <v>3</v>
      </c>
      <c r="F17" s="297" t="s">
        <v>585</v>
      </c>
    </row>
    <row r="18" spans="1:12" x14ac:dyDescent="0.35">
      <c r="A18" s="22"/>
      <c r="B18" s="431"/>
      <c r="C18" s="433"/>
      <c r="D18" s="297" t="s">
        <v>586</v>
      </c>
      <c r="E18" s="297">
        <v>4</v>
      </c>
      <c r="F18" s="297" t="s">
        <v>587</v>
      </c>
    </row>
    <row r="19" spans="1:12" x14ac:dyDescent="0.35">
      <c r="A19" s="22"/>
      <c r="B19" s="273"/>
      <c r="C19" s="297"/>
      <c r="D19" s="297"/>
      <c r="E19" s="297"/>
      <c r="F19" s="297"/>
    </row>
    <row r="20" spans="1:12" x14ac:dyDescent="0.35">
      <c r="A20" s="22"/>
      <c r="B20" s="412">
        <f>B15+1</f>
        <v>404</v>
      </c>
      <c r="C20" s="415" t="s">
        <v>588</v>
      </c>
      <c r="D20" s="297" t="s">
        <v>589</v>
      </c>
      <c r="E20" s="297">
        <v>1</v>
      </c>
      <c r="F20" s="297" t="s">
        <v>590</v>
      </c>
    </row>
    <row r="21" spans="1:12" x14ac:dyDescent="0.35">
      <c r="A21" s="22"/>
      <c r="B21" s="413"/>
      <c r="C21" s="416"/>
      <c r="D21" s="297" t="s">
        <v>591</v>
      </c>
      <c r="E21" s="297">
        <v>2</v>
      </c>
      <c r="F21" s="297" t="s">
        <v>592</v>
      </c>
    </row>
    <row r="22" spans="1:12" ht="13.15" thickBot="1" x14ac:dyDescent="0.4">
      <c r="A22" s="22"/>
      <c r="B22" s="414"/>
      <c r="C22" s="417"/>
      <c r="D22" s="299" t="s">
        <v>593</v>
      </c>
      <c r="E22" s="299">
        <v>3</v>
      </c>
      <c r="F22" s="299" t="s">
        <v>594</v>
      </c>
    </row>
    <row r="23" spans="1:12" ht="13.15" thickBot="1" x14ac:dyDescent="0.4">
      <c r="A23" s="22"/>
      <c r="B23" s="28"/>
      <c r="C23" s="22"/>
      <c r="D23" s="22"/>
      <c r="E23" s="22"/>
      <c r="F23" s="22"/>
    </row>
    <row r="24" spans="1:12" x14ac:dyDescent="0.35">
      <c r="A24" s="22"/>
      <c r="B24" s="300"/>
      <c r="C24" s="301"/>
      <c r="D24" s="301"/>
      <c r="E24" s="301"/>
      <c r="F24" s="302" t="s">
        <v>595</v>
      </c>
      <c r="I24" s="23" t="s">
        <v>596</v>
      </c>
      <c r="L24" s="303" t="s">
        <v>597</v>
      </c>
    </row>
    <row r="25" spans="1:12" ht="30" customHeight="1" x14ac:dyDescent="0.35">
      <c r="A25" s="304"/>
      <c r="B25" s="418">
        <f>B20+1</f>
        <v>405</v>
      </c>
      <c r="C25" s="137" t="s">
        <v>598</v>
      </c>
      <c r="D25" s="298"/>
      <c r="E25" s="298"/>
      <c r="F25" s="296" t="s">
        <v>599</v>
      </c>
      <c r="H25" s="303"/>
      <c r="I25" s="303" t="s">
        <v>600</v>
      </c>
      <c r="L25" s="306" t="s">
        <v>601</v>
      </c>
    </row>
    <row r="26" spans="1:12" ht="23.25" customHeight="1" x14ac:dyDescent="0.35">
      <c r="A26" s="304"/>
      <c r="B26" s="419"/>
      <c r="C26" s="307" t="s">
        <v>602</v>
      </c>
      <c r="D26" s="298"/>
      <c r="E26" s="298"/>
      <c r="F26" s="296" t="s">
        <v>603</v>
      </c>
      <c r="H26" s="303"/>
      <c r="I26" s="303" t="s">
        <v>604</v>
      </c>
    </row>
    <row r="27" spans="1:12" ht="29.25" customHeight="1" x14ac:dyDescent="0.35">
      <c r="A27" s="304"/>
      <c r="B27" s="419"/>
      <c r="C27" s="298"/>
      <c r="D27" s="298"/>
      <c r="E27" s="298"/>
      <c r="F27" s="296" t="s">
        <v>605</v>
      </c>
      <c r="H27" s="303"/>
      <c r="I27" s="303" t="s">
        <v>606</v>
      </c>
    </row>
    <row r="28" spans="1:12" x14ac:dyDescent="0.35">
      <c r="A28" s="304"/>
      <c r="B28" s="419"/>
      <c r="C28" s="298"/>
      <c r="D28" s="298"/>
      <c r="E28" s="298"/>
      <c r="F28" s="308" t="s">
        <v>607</v>
      </c>
      <c r="H28" s="303"/>
      <c r="I28" s="303" t="s">
        <v>608</v>
      </c>
    </row>
    <row r="29" spans="1:12" ht="24.75" customHeight="1" x14ac:dyDescent="0.35">
      <c r="A29" s="304"/>
      <c r="B29" s="419"/>
      <c r="C29" s="298"/>
      <c r="D29" s="298"/>
      <c r="E29" s="298"/>
      <c r="F29" s="296" t="s">
        <v>609</v>
      </c>
      <c r="H29" s="303"/>
      <c r="I29" s="303" t="s">
        <v>610</v>
      </c>
    </row>
    <row r="30" spans="1:12" ht="32.25" customHeight="1" x14ac:dyDescent="0.35">
      <c r="A30" s="304"/>
      <c r="B30" s="419"/>
      <c r="C30" s="298"/>
      <c r="D30" s="298"/>
      <c r="E30" s="298"/>
      <c r="F30" s="296" t="s">
        <v>611</v>
      </c>
      <c r="H30" s="303"/>
      <c r="I30" s="303" t="s">
        <v>612</v>
      </c>
    </row>
    <row r="31" spans="1:12" x14ac:dyDescent="0.35">
      <c r="A31" s="304"/>
      <c r="B31" s="419"/>
      <c r="C31" s="298"/>
      <c r="D31" s="298"/>
      <c r="E31" s="298"/>
      <c r="F31" s="296" t="s">
        <v>613</v>
      </c>
      <c r="H31" s="303"/>
      <c r="I31" s="303" t="s">
        <v>614</v>
      </c>
    </row>
    <row r="32" spans="1:12" ht="32.25" customHeight="1" x14ac:dyDescent="0.35">
      <c r="A32" s="304"/>
      <c r="B32" s="419"/>
      <c r="C32" s="298"/>
      <c r="D32" s="298"/>
      <c r="E32" s="298"/>
      <c r="F32" s="296" t="s">
        <v>615</v>
      </c>
      <c r="H32" s="303"/>
      <c r="I32" s="303" t="s">
        <v>616</v>
      </c>
    </row>
    <row r="33" spans="1:12" ht="27.75" customHeight="1" x14ac:dyDescent="0.35">
      <c r="A33" s="304"/>
      <c r="B33" s="419"/>
      <c r="C33" s="298"/>
      <c r="D33" s="298"/>
      <c r="E33" s="298"/>
      <c r="F33" s="296" t="s">
        <v>617</v>
      </c>
      <c r="H33" s="303"/>
      <c r="I33" s="303" t="s">
        <v>618</v>
      </c>
    </row>
    <row r="34" spans="1:12" ht="29.25" customHeight="1" x14ac:dyDescent="0.35">
      <c r="A34" s="304"/>
      <c r="B34" s="420"/>
      <c r="C34" s="298"/>
      <c r="D34" s="298"/>
      <c r="E34" s="298"/>
      <c r="F34" s="296" t="s">
        <v>619</v>
      </c>
      <c r="I34" s="23" t="s">
        <v>620</v>
      </c>
    </row>
    <row r="35" spans="1:12" ht="76.5" x14ac:dyDescent="0.35">
      <c r="A35" s="304"/>
      <c r="B35" s="309"/>
      <c r="C35" s="310" t="s">
        <v>621</v>
      </c>
      <c r="D35" s="298"/>
      <c r="E35" s="298"/>
      <c r="F35" s="298"/>
      <c r="L35" s="129" t="s">
        <v>622</v>
      </c>
    </row>
    <row r="36" spans="1:12" ht="83.25" customHeight="1" x14ac:dyDescent="0.35">
      <c r="A36" s="304"/>
      <c r="B36" s="309">
        <f>B25+1</f>
        <v>406</v>
      </c>
      <c r="C36" s="311" t="s">
        <v>623</v>
      </c>
      <c r="D36" s="298"/>
      <c r="E36" s="298" t="s">
        <v>624</v>
      </c>
      <c r="F36" s="298"/>
      <c r="J36" s="312" t="s">
        <v>625</v>
      </c>
      <c r="L36" s="303" t="s">
        <v>626</v>
      </c>
    </row>
    <row r="37" spans="1:12" ht="66" customHeight="1" x14ac:dyDescent="0.35">
      <c r="A37" s="304"/>
      <c r="B37" s="309">
        <f>B36+1</f>
        <v>407</v>
      </c>
      <c r="C37" s="311" t="s">
        <v>627</v>
      </c>
      <c r="D37" s="298"/>
      <c r="E37" s="298" t="s">
        <v>624</v>
      </c>
      <c r="F37" s="298"/>
      <c r="J37" s="312" t="s">
        <v>625</v>
      </c>
      <c r="L37" s="23" t="s">
        <v>628</v>
      </c>
    </row>
    <row r="38" spans="1:12" x14ac:dyDescent="0.35">
      <c r="A38" s="22"/>
      <c r="B38" s="273"/>
      <c r="C38" s="297"/>
      <c r="D38" s="297"/>
      <c r="E38" s="297"/>
      <c r="F38" s="297"/>
    </row>
    <row r="39" spans="1:12" ht="80.25" customHeight="1" x14ac:dyDescent="0.35">
      <c r="A39" s="304"/>
      <c r="B39" s="309">
        <f>B37+1</f>
        <v>408</v>
      </c>
      <c r="C39" s="311" t="s">
        <v>629</v>
      </c>
      <c r="D39" s="298"/>
      <c r="E39" s="298" t="s">
        <v>624</v>
      </c>
      <c r="F39" s="298"/>
      <c r="J39" s="312" t="s">
        <v>625</v>
      </c>
      <c r="L39" s="23" t="s">
        <v>630</v>
      </c>
    </row>
    <row r="40" spans="1:12" x14ac:dyDescent="0.35">
      <c r="A40" s="22"/>
      <c r="B40" s="273"/>
      <c r="C40" s="297"/>
      <c r="D40" s="297"/>
      <c r="E40" s="297"/>
      <c r="F40" s="297"/>
    </row>
    <row r="41" spans="1:12" ht="52.5" customHeight="1" x14ac:dyDescent="0.35">
      <c r="A41" s="304"/>
      <c r="B41" s="309">
        <f>B39+1</f>
        <v>409</v>
      </c>
      <c r="C41" s="311" t="s">
        <v>631</v>
      </c>
      <c r="D41" s="298"/>
      <c r="E41" s="298" t="s">
        <v>624</v>
      </c>
      <c r="F41" s="298"/>
      <c r="J41" s="312" t="s">
        <v>625</v>
      </c>
      <c r="L41" s="23" t="s">
        <v>632</v>
      </c>
    </row>
    <row r="42" spans="1:12" x14ac:dyDescent="0.35">
      <c r="A42" s="22"/>
      <c r="B42" s="273"/>
      <c r="C42" s="297"/>
      <c r="D42" s="297"/>
      <c r="E42" s="297"/>
      <c r="F42" s="297"/>
    </row>
    <row r="43" spans="1:12" ht="60.75" customHeight="1" x14ac:dyDescent="0.35">
      <c r="A43" s="304"/>
      <c r="B43" s="309">
        <f>B41+1</f>
        <v>410</v>
      </c>
      <c r="C43" s="311" t="s">
        <v>633</v>
      </c>
      <c r="D43" s="298"/>
      <c r="E43" s="298" t="s">
        <v>624</v>
      </c>
      <c r="F43" s="298"/>
      <c r="L43" s="23" t="s">
        <v>634</v>
      </c>
    </row>
    <row r="44" spans="1:12" x14ac:dyDescent="0.35">
      <c r="A44" s="22"/>
      <c r="B44" s="273"/>
      <c r="C44" s="297"/>
      <c r="D44" s="297"/>
      <c r="E44" s="297"/>
      <c r="F44" s="297"/>
    </row>
    <row r="45" spans="1:12" ht="57" customHeight="1" x14ac:dyDescent="0.35">
      <c r="A45" s="304"/>
      <c r="B45" s="309">
        <f>B43+1</f>
        <v>411</v>
      </c>
      <c r="C45" s="298" t="s">
        <v>635</v>
      </c>
      <c r="D45" s="298"/>
      <c r="E45" s="298" t="s">
        <v>624</v>
      </c>
      <c r="F45" s="298"/>
      <c r="J45" s="312" t="s">
        <v>625</v>
      </c>
      <c r="L45" s="23" t="s">
        <v>636</v>
      </c>
    </row>
    <row r="46" spans="1:12" x14ac:dyDescent="0.35">
      <c r="A46" s="22"/>
      <c r="B46" s="273"/>
      <c r="C46" s="297"/>
      <c r="D46" s="297"/>
      <c r="E46" s="297"/>
      <c r="F46" s="297"/>
    </row>
    <row r="47" spans="1:12" ht="51" customHeight="1" x14ac:dyDescent="0.35">
      <c r="A47" s="304"/>
      <c r="B47" s="309">
        <f>B45+1</f>
        <v>412</v>
      </c>
      <c r="C47" s="298" t="s">
        <v>637</v>
      </c>
      <c r="D47" s="298"/>
      <c r="E47" s="298" t="s">
        <v>624</v>
      </c>
      <c r="F47" s="298"/>
      <c r="L47" s="23" t="s">
        <v>638</v>
      </c>
    </row>
    <row r="48" spans="1:12" x14ac:dyDescent="0.35">
      <c r="A48" s="22"/>
      <c r="B48" s="273"/>
      <c r="C48" s="297"/>
      <c r="D48" s="297"/>
      <c r="E48" s="297"/>
      <c r="F48" s="297"/>
    </row>
    <row r="49" spans="1:12" ht="52.5" customHeight="1" x14ac:dyDescent="0.35">
      <c r="A49" s="304"/>
      <c r="B49" s="305">
        <f>B47+1</f>
        <v>413</v>
      </c>
      <c r="C49" s="313" t="s">
        <v>639</v>
      </c>
      <c r="D49" s="313"/>
      <c r="E49" s="313" t="s">
        <v>624</v>
      </c>
      <c r="F49" s="313"/>
      <c r="J49" s="312" t="s">
        <v>625</v>
      </c>
      <c r="L49" s="23" t="s">
        <v>640</v>
      </c>
    </row>
    <row r="50" spans="1:12" ht="13.5" customHeight="1" thickBot="1" x14ac:dyDescent="0.4">
      <c r="A50" s="304"/>
      <c r="B50" s="314"/>
      <c r="C50" s="315"/>
      <c r="D50" s="315"/>
      <c r="E50" s="315"/>
      <c r="F50" s="315"/>
      <c r="J50" s="312"/>
    </row>
    <row r="51" spans="1:12" ht="44" customHeight="1" thickTop="1" x14ac:dyDescent="0.35">
      <c r="B51" s="495">
        <f>B49+1</f>
        <v>414</v>
      </c>
      <c r="C51" s="497" t="s">
        <v>641</v>
      </c>
      <c r="D51" s="321" t="s">
        <v>642</v>
      </c>
      <c r="E51" s="316"/>
      <c r="F51" s="317" t="s">
        <v>643</v>
      </c>
    </row>
    <row r="52" spans="1:12" x14ac:dyDescent="0.35">
      <c r="C52" s="498"/>
      <c r="F52" s="318" t="s">
        <v>644</v>
      </c>
    </row>
    <row r="53" spans="1:12" ht="38.25" x14ac:dyDescent="0.35">
      <c r="C53" s="498"/>
      <c r="D53" s="496" t="s">
        <v>645</v>
      </c>
      <c r="F53" s="319" t="s">
        <v>646</v>
      </c>
    </row>
    <row r="54" spans="1:12" ht="25.5" x14ac:dyDescent="0.35">
      <c r="C54" s="498"/>
      <c r="D54" s="496" t="s">
        <v>647</v>
      </c>
      <c r="F54" s="319" t="s">
        <v>648</v>
      </c>
    </row>
    <row r="55" spans="1:12" ht="13.15" thickBot="1" x14ac:dyDescent="0.4">
      <c r="C55" s="498"/>
      <c r="D55" s="23" t="s">
        <v>649</v>
      </c>
      <c r="F55" s="320" t="s">
        <v>650</v>
      </c>
    </row>
    <row r="56" spans="1:12" ht="13.15" thickTop="1" x14ac:dyDescent="0.35">
      <c r="C56" s="499"/>
      <c r="D56" s="321" t="s">
        <v>642</v>
      </c>
      <c r="F56" s="321" t="s">
        <v>642</v>
      </c>
    </row>
    <row r="57" spans="1:12" x14ac:dyDescent="0.35">
      <c r="C57" s="322" t="s">
        <v>651</v>
      </c>
      <c r="D57" s="323" t="s">
        <v>436</v>
      </c>
      <c r="F57" s="323" t="s">
        <v>436</v>
      </c>
    </row>
    <row r="58" spans="1:12" x14ac:dyDescent="0.35">
      <c r="C58" s="324" t="s">
        <v>652</v>
      </c>
      <c r="D58" s="323" t="s">
        <v>436</v>
      </c>
      <c r="F58" s="323" t="s">
        <v>436</v>
      </c>
    </row>
    <row r="59" spans="1:12" x14ac:dyDescent="0.35">
      <c r="C59" s="324" t="s">
        <v>653</v>
      </c>
      <c r="D59" s="323" t="s">
        <v>436</v>
      </c>
      <c r="F59" s="323" t="s">
        <v>436</v>
      </c>
    </row>
    <row r="60" spans="1:12" x14ac:dyDescent="0.35">
      <c r="C60" s="324" t="s">
        <v>654</v>
      </c>
      <c r="D60" s="323" t="s">
        <v>436</v>
      </c>
      <c r="F60" s="323" t="s">
        <v>436</v>
      </c>
    </row>
    <row r="61" spans="1:12" x14ac:dyDescent="0.35">
      <c r="C61" s="324" t="s">
        <v>655</v>
      </c>
      <c r="D61" s="323" t="s">
        <v>436</v>
      </c>
      <c r="F61" s="323" t="s">
        <v>436</v>
      </c>
    </row>
    <row r="62" spans="1:12" x14ac:dyDescent="0.35">
      <c r="C62" s="324" t="s">
        <v>656</v>
      </c>
      <c r="D62" s="323" t="s">
        <v>436</v>
      </c>
      <c r="F62" s="323" t="s">
        <v>436</v>
      </c>
    </row>
    <row r="63" spans="1:12" x14ac:dyDescent="0.35">
      <c r="C63" s="324" t="s">
        <v>657</v>
      </c>
      <c r="D63" s="323" t="s">
        <v>436</v>
      </c>
      <c r="F63" s="323" t="s">
        <v>436</v>
      </c>
    </row>
    <row r="64" spans="1:12" x14ac:dyDescent="0.35">
      <c r="C64" s="490" t="s">
        <v>672</v>
      </c>
      <c r="D64" s="491" t="s">
        <v>436</v>
      </c>
      <c r="E64" s="492"/>
      <c r="F64" s="491" t="s">
        <v>436</v>
      </c>
    </row>
    <row r="65" spans="3:6" x14ac:dyDescent="0.35">
      <c r="C65" s="325" t="s">
        <v>673</v>
      </c>
      <c r="D65" s="493" t="s">
        <v>436</v>
      </c>
      <c r="E65" s="494"/>
      <c r="F65" s="493" t="s">
        <v>436</v>
      </c>
    </row>
  </sheetData>
  <mergeCells count="11">
    <mergeCell ref="F6:F10"/>
    <mergeCell ref="B12:B13"/>
    <mergeCell ref="C12:C13"/>
    <mergeCell ref="B15:B18"/>
    <mergeCell ref="C15:C18"/>
    <mergeCell ref="B20:B22"/>
    <mergeCell ref="C20:C22"/>
    <mergeCell ref="B25:B34"/>
    <mergeCell ref="C51:C56"/>
    <mergeCell ref="B6:B10"/>
    <mergeCell ref="C6:C1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065C0-D842-47C7-BDA5-23D0752EDEA5}">
  <sheetPr>
    <tabColor rgb="FF00B050"/>
  </sheetPr>
  <dimension ref="A1:K129"/>
  <sheetViews>
    <sheetView zoomScale="70" zoomScaleNormal="70" workbookViewId="0">
      <pane ySplit="5" topLeftCell="A6" activePane="bottomLeft" state="frozen"/>
      <selection activeCell="A73" sqref="A73"/>
      <selection pane="bottomLeft" activeCell="F4" sqref="F4"/>
    </sheetView>
  </sheetViews>
  <sheetFormatPr defaultColWidth="8.796875" defaultRowHeight="12.75" x14ac:dyDescent="0.35"/>
  <cols>
    <col min="1" max="1" width="23" style="184" customWidth="1"/>
    <col min="2" max="2" width="6.73046875" style="255" customWidth="1"/>
    <col min="3" max="3" width="69.796875" style="202" customWidth="1"/>
    <col min="4" max="4" width="43.73046875" style="202" customWidth="1"/>
    <col min="5" max="5" width="8.796875" style="184"/>
    <col min="6" max="6" width="9.33203125" style="184" customWidth="1"/>
    <col min="7" max="7" width="38.796875" style="184" customWidth="1"/>
    <col min="8" max="8" width="63.265625" style="256" customWidth="1"/>
    <col min="9" max="9" width="10.33203125" style="184" customWidth="1"/>
    <col min="10" max="10" width="10.796875" style="184" customWidth="1"/>
    <col min="11" max="11" width="48.33203125" style="184" customWidth="1"/>
    <col min="12" max="16384" width="8.796875" style="184"/>
  </cols>
  <sheetData>
    <row r="1" spans="1:11" ht="13.15" customHeight="1" thickBot="1" x14ac:dyDescent="0.4">
      <c r="A1" s="184">
        <f>1+2</f>
        <v>3</v>
      </c>
      <c r="B1" s="476" t="s">
        <v>669</v>
      </c>
      <c r="C1" s="476"/>
      <c r="D1" s="476"/>
      <c r="E1" s="476"/>
      <c r="F1" s="476"/>
      <c r="G1" s="255">
        <f>COUNT(B7:B124)</f>
        <v>22</v>
      </c>
      <c r="H1" s="255"/>
    </row>
    <row r="2" spans="1:11" s="203" customFormat="1" ht="25.5" x14ac:dyDescent="0.35">
      <c r="A2" s="203" t="s">
        <v>109</v>
      </c>
      <c r="B2" s="204" t="s">
        <v>2</v>
      </c>
      <c r="C2" s="205" t="s">
        <v>3</v>
      </c>
      <c r="D2" s="206" t="s">
        <v>4</v>
      </c>
      <c r="E2" s="206" t="s">
        <v>5</v>
      </c>
      <c r="F2" s="206" t="s">
        <v>8</v>
      </c>
      <c r="G2" s="206" t="s">
        <v>7</v>
      </c>
      <c r="H2" s="207" t="s">
        <v>6</v>
      </c>
      <c r="I2" s="203" t="s">
        <v>9</v>
      </c>
      <c r="J2" s="203" t="s">
        <v>10</v>
      </c>
      <c r="K2" s="203" t="s">
        <v>315</v>
      </c>
    </row>
    <row r="3" spans="1:11" s="203" customFormat="1" ht="25.5" x14ac:dyDescent="0.35">
      <c r="B3" s="208"/>
      <c r="C3" s="209" t="s">
        <v>316</v>
      </c>
      <c r="D3" s="210"/>
      <c r="E3" s="210"/>
      <c r="F3" s="210"/>
      <c r="G3" s="210"/>
      <c r="H3" s="211" t="s">
        <v>317</v>
      </c>
    </row>
    <row r="4" spans="1:11" s="202" customFormat="1" ht="25.5" x14ac:dyDescent="0.35">
      <c r="A4" s="202" t="s">
        <v>318</v>
      </c>
      <c r="B4" s="212"/>
      <c r="C4" s="209" t="s">
        <v>319</v>
      </c>
      <c r="D4" s="196"/>
      <c r="E4" s="196"/>
      <c r="F4" s="196"/>
      <c r="G4" s="196"/>
      <c r="H4" s="213"/>
      <c r="K4" s="202" t="s">
        <v>320</v>
      </c>
    </row>
    <row r="5" spans="1:11" s="202" customFormat="1" x14ac:dyDescent="0.35">
      <c r="A5" s="214"/>
      <c r="B5" s="212"/>
      <c r="C5" s="215"/>
      <c r="D5" s="196"/>
      <c r="E5" s="196"/>
      <c r="F5" s="196"/>
      <c r="G5" s="196"/>
      <c r="H5" s="213"/>
    </row>
    <row r="6" spans="1:11" s="202" customFormat="1" ht="160.15" customHeight="1" x14ac:dyDescent="0.35">
      <c r="B6" s="212"/>
      <c r="C6" s="94" t="s">
        <v>541</v>
      </c>
      <c r="D6" s="95"/>
      <c r="E6" s="95"/>
      <c r="F6" s="95"/>
      <c r="G6" s="95"/>
      <c r="H6" s="216" t="s">
        <v>321</v>
      </c>
    </row>
    <row r="7" spans="1:11" x14ac:dyDescent="0.35">
      <c r="B7" s="200"/>
      <c r="C7" s="217" t="s">
        <v>322</v>
      </c>
      <c r="D7" s="133"/>
      <c r="E7" s="95"/>
      <c r="F7" s="95"/>
      <c r="G7" s="133"/>
      <c r="H7" s="221" t="s">
        <v>323</v>
      </c>
    </row>
    <row r="8" spans="1:11" x14ac:dyDescent="0.35">
      <c r="B8" s="200"/>
      <c r="C8" s="477" t="s">
        <v>324</v>
      </c>
      <c r="D8" s="477"/>
      <c r="E8" s="133"/>
      <c r="F8" s="133"/>
      <c r="G8" s="133"/>
      <c r="H8" s="218" t="s">
        <v>325</v>
      </c>
    </row>
    <row r="9" spans="1:11" x14ac:dyDescent="0.35">
      <c r="B9" s="434">
        <v>501</v>
      </c>
      <c r="C9" s="457" t="s">
        <v>326</v>
      </c>
      <c r="D9" s="95" t="s">
        <v>136</v>
      </c>
      <c r="E9" s="95">
        <v>0</v>
      </c>
      <c r="F9" s="95">
        <v>0</v>
      </c>
      <c r="G9" s="133" t="s">
        <v>327</v>
      </c>
      <c r="H9" s="457" t="s">
        <v>328</v>
      </c>
    </row>
    <row r="10" spans="1:11" x14ac:dyDescent="0.35">
      <c r="B10" s="435"/>
      <c r="C10" s="458"/>
      <c r="D10" s="95" t="s">
        <v>329</v>
      </c>
      <c r="E10" s="95">
        <v>1</v>
      </c>
      <c r="F10" s="95">
        <v>1</v>
      </c>
      <c r="G10" s="133" t="s">
        <v>330</v>
      </c>
      <c r="H10" s="458"/>
      <c r="I10" s="222"/>
    </row>
    <row r="11" spans="1:11" x14ac:dyDescent="0.35">
      <c r="B11" s="435"/>
      <c r="C11" s="458"/>
      <c r="D11" s="95" t="s">
        <v>331</v>
      </c>
      <c r="E11" s="95">
        <v>2</v>
      </c>
      <c r="F11" s="95">
        <v>2</v>
      </c>
      <c r="G11" s="133" t="s">
        <v>332</v>
      </c>
      <c r="H11" s="458"/>
    </row>
    <row r="12" spans="1:11" x14ac:dyDescent="0.35">
      <c r="B12" s="436"/>
      <c r="C12" s="459"/>
      <c r="D12" s="95" t="s">
        <v>333</v>
      </c>
      <c r="E12" s="95">
        <v>3</v>
      </c>
      <c r="F12" s="95">
        <v>3</v>
      </c>
      <c r="G12" s="133" t="s">
        <v>334</v>
      </c>
      <c r="H12" s="459"/>
    </row>
    <row r="13" spans="1:11" x14ac:dyDescent="0.35">
      <c r="B13" s="327"/>
      <c r="C13" s="95"/>
      <c r="D13" s="95"/>
      <c r="E13" s="95"/>
      <c r="F13" s="95"/>
      <c r="G13" s="133"/>
      <c r="H13" s="218"/>
    </row>
    <row r="14" spans="1:11" x14ac:dyDescent="0.35">
      <c r="B14" s="434">
        <f>B9+1</f>
        <v>502</v>
      </c>
      <c r="C14" s="457" t="s">
        <v>335</v>
      </c>
      <c r="D14" s="95" t="s">
        <v>136</v>
      </c>
      <c r="E14" s="95">
        <v>0</v>
      </c>
      <c r="F14" s="95">
        <v>0</v>
      </c>
      <c r="G14" s="133" t="s">
        <v>327</v>
      </c>
      <c r="H14" s="379" t="s">
        <v>336</v>
      </c>
    </row>
    <row r="15" spans="1:11" x14ac:dyDescent="0.35">
      <c r="B15" s="435"/>
      <c r="C15" s="458"/>
      <c r="D15" s="95" t="s">
        <v>329</v>
      </c>
      <c r="E15" s="95">
        <v>1</v>
      </c>
      <c r="F15" s="95">
        <v>1</v>
      </c>
      <c r="G15" s="133" t="s">
        <v>330</v>
      </c>
      <c r="H15" s="461"/>
    </row>
    <row r="16" spans="1:11" x14ac:dyDescent="0.35">
      <c r="B16" s="435"/>
      <c r="C16" s="458"/>
      <c r="D16" s="95" t="s">
        <v>331</v>
      </c>
      <c r="E16" s="95">
        <v>2</v>
      </c>
      <c r="F16" s="95">
        <v>2</v>
      </c>
      <c r="G16" s="133" t="s">
        <v>332</v>
      </c>
      <c r="H16" s="461"/>
    </row>
    <row r="17" spans="2:9" x14ac:dyDescent="0.35">
      <c r="B17" s="436"/>
      <c r="C17" s="459"/>
      <c r="D17" s="95" t="s">
        <v>333</v>
      </c>
      <c r="E17" s="95">
        <v>3</v>
      </c>
      <c r="F17" s="95">
        <v>3</v>
      </c>
      <c r="G17" s="133" t="s">
        <v>334</v>
      </c>
      <c r="H17" s="462"/>
    </row>
    <row r="18" spans="2:9" x14ac:dyDescent="0.35">
      <c r="B18" s="327"/>
      <c r="C18" s="95"/>
      <c r="D18" s="95"/>
      <c r="E18" s="95"/>
      <c r="F18" s="95"/>
      <c r="G18" s="133"/>
      <c r="H18" s="218"/>
    </row>
    <row r="19" spans="2:9" x14ac:dyDescent="0.35">
      <c r="B19" s="478">
        <f>B14+1</f>
        <v>503</v>
      </c>
      <c r="C19" s="457" t="s">
        <v>337</v>
      </c>
      <c r="D19" s="95" t="s">
        <v>136</v>
      </c>
      <c r="E19" s="95">
        <v>0</v>
      </c>
      <c r="F19" s="95">
        <v>0</v>
      </c>
      <c r="G19" s="133" t="s">
        <v>327</v>
      </c>
      <c r="H19" s="379" t="s">
        <v>338</v>
      </c>
      <c r="I19" s="222"/>
    </row>
    <row r="20" spans="2:9" x14ac:dyDescent="0.35">
      <c r="B20" s="479"/>
      <c r="C20" s="458"/>
      <c r="D20" s="95" t="s">
        <v>329</v>
      </c>
      <c r="E20" s="95">
        <v>1</v>
      </c>
      <c r="F20" s="95">
        <v>1</v>
      </c>
      <c r="G20" s="133" t="s">
        <v>330</v>
      </c>
      <c r="H20" s="461"/>
    </row>
    <row r="21" spans="2:9" x14ac:dyDescent="0.35">
      <c r="B21" s="479"/>
      <c r="C21" s="458"/>
      <c r="D21" s="95" t="s">
        <v>331</v>
      </c>
      <c r="E21" s="95">
        <v>2</v>
      </c>
      <c r="F21" s="95">
        <v>2</v>
      </c>
      <c r="G21" s="133" t="s">
        <v>332</v>
      </c>
      <c r="H21" s="461"/>
    </row>
    <row r="22" spans="2:9" x14ac:dyDescent="0.35">
      <c r="B22" s="480"/>
      <c r="C22" s="459"/>
      <c r="D22" s="95" t="s">
        <v>333</v>
      </c>
      <c r="E22" s="95">
        <v>3</v>
      </c>
      <c r="F22" s="95">
        <v>3</v>
      </c>
      <c r="G22" s="133" t="s">
        <v>334</v>
      </c>
      <c r="H22" s="462"/>
    </row>
    <row r="23" spans="2:9" x14ac:dyDescent="0.35">
      <c r="B23" s="327"/>
      <c r="C23" s="95"/>
      <c r="D23" s="95"/>
      <c r="E23" s="95"/>
      <c r="F23" s="95"/>
      <c r="G23" s="133"/>
      <c r="H23" s="218"/>
    </row>
    <row r="24" spans="2:9" x14ac:dyDescent="0.35">
      <c r="B24" s="434">
        <f>B19+1</f>
        <v>504</v>
      </c>
      <c r="C24" s="457" t="s">
        <v>339</v>
      </c>
      <c r="D24" s="95" t="s">
        <v>136</v>
      </c>
      <c r="E24" s="95">
        <v>0</v>
      </c>
      <c r="F24" s="95">
        <v>0</v>
      </c>
      <c r="G24" s="133" t="s">
        <v>327</v>
      </c>
      <c r="H24" s="379" t="s">
        <v>340</v>
      </c>
    </row>
    <row r="25" spans="2:9" x14ac:dyDescent="0.35">
      <c r="B25" s="435"/>
      <c r="C25" s="458"/>
      <c r="D25" s="95" t="s">
        <v>329</v>
      </c>
      <c r="E25" s="95">
        <v>1</v>
      </c>
      <c r="F25" s="95">
        <v>1</v>
      </c>
      <c r="G25" s="133" t="s">
        <v>330</v>
      </c>
      <c r="H25" s="461"/>
    </row>
    <row r="26" spans="2:9" x14ac:dyDescent="0.35">
      <c r="B26" s="435"/>
      <c r="C26" s="458"/>
      <c r="D26" s="95" t="s">
        <v>331</v>
      </c>
      <c r="E26" s="95">
        <v>2</v>
      </c>
      <c r="F26" s="95">
        <v>2</v>
      </c>
      <c r="G26" s="133" t="s">
        <v>332</v>
      </c>
      <c r="H26" s="461"/>
    </row>
    <row r="27" spans="2:9" x14ac:dyDescent="0.35">
      <c r="B27" s="436"/>
      <c r="C27" s="459"/>
      <c r="D27" s="95" t="s">
        <v>333</v>
      </c>
      <c r="E27" s="95">
        <v>3</v>
      </c>
      <c r="F27" s="95">
        <v>3</v>
      </c>
      <c r="G27" s="133" t="s">
        <v>334</v>
      </c>
      <c r="H27" s="462"/>
    </row>
    <row r="28" spans="2:9" x14ac:dyDescent="0.35">
      <c r="B28" s="327"/>
      <c r="C28" s="95"/>
      <c r="D28" s="95"/>
      <c r="E28" s="95"/>
      <c r="F28" s="95"/>
      <c r="G28" s="133"/>
      <c r="H28" s="218"/>
    </row>
    <row r="29" spans="2:9" x14ac:dyDescent="0.35">
      <c r="B29" s="434">
        <f>B24+1</f>
        <v>505</v>
      </c>
      <c r="C29" s="457" t="s">
        <v>341</v>
      </c>
      <c r="D29" s="95" t="s">
        <v>136</v>
      </c>
      <c r="E29" s="95">
        <v>0</v>
      </c>
      <c r="F29" s="95">
        <v>0</v>
      </c>
      <c r="G29" s="133" t="s">
        <v>327</v>
      </c>
      <c r="H29" s="379" t="s">
        <v>342</v>
      </c>
    </row>
    <row r="30" spans="2:9" x14ac:dyDescent="0.35">
      <c r="B30" s="435"/>
      <c r="C30" s="458"/>
      <c r="D30" s="95" t="s">
        <v>329</v>
      </c>
      <c r="E30" s="95">
        <v>1</v>
      </c>
      <c r="F30" s="95">
        <v>1</v>
      </c>
      <c r="G30" s="133" t="s">
        <v>330</v>
      </c>
      <c r="H30" s="461"/>
    </row>
    <row r="31" spans="2:9" x14ac:dyDescent="0.35">
      <c r="B31" s="435"/>
      <c r="C31" s="458"/>
      <c r="D31" s="95" t="s">
        <v>331</v>
      </c>
      <c r="E31" s="95">
        <v>2</v>
      </c>
      <c r="F31" s="95">
        <v>2</v>
      </c>
      <c r="G31" s="133" t="s">
        <v>332</v>
      </c>
      <c r="H31" s="461"/>
    </row>
    <row r="32" spans="2:9" x14ac:dyDescent="0.35">
      <c r="B32" s="436"/>
      <c r="C32" s="459"/>
      <c r="D32" s="95" t="s">
        <v>333</v>
      </c>
      <c r="E32" s="95">
        <v>3</v>
      </c>
      <c r="F32" s="95">
        <v>3</v>
      </c>
      <c r="G32" s="133" t="s">
        <v>334</v>
      </c>
      <c r="H32" s="462"/>
    </row>
    <row r="33" spans="2:8" x14ac:dyDescent="0.35">
      <c r="B33" s="327"/>
      <c r="C33" s="95"/>
      <c r="D33" s="95"/>
      <c r="E33" s="95"/>
      <c r="F33" s="95"/>
      <c r="G33" s="133"/>
      <c r="H33" s="218"/>
    </row>
    <row r="34" spans="2:8" x14ac:dyDescent="0.35">
      <c r="B34" s="434">
        <f>B29+1</f>
        <v>506</v>
      </c>
      <c r="C34" s="457" t="s">
        <v>343</v>
      </c>
      <c r="D34" s="95" t="s">
        <v>136</v>
      </c>
      <c r="E34" s="95">
        <v>0</v>
      </c>
      <c r="F34" s="95">
        <v>0</v>
      </c>
      <c r="G34" s="133" t="s">
        <v>327</v>
      </c>
      <c r="H34" s="379" t="s">
        <v>344</v>
      </c>
    </row>
    <row r="35" spans="2:8" x14ac:dyDescent="0.35">
      <c r="B35" s="435"/>
      <c r="C35" s="458"/>
      <c r="D35" s="95" t="s">
        <v>329</v>
      </c>
      <c r="E35" s="95">
        <v>1</v>
      </c>
      <c r="F35" s="95">
        <v>1</v>
      </c>
      <c r="G35" s="133" t="s">
        <v>330</v>
      </c>
      <c r="H35" s="461"/>
    </row>
    <row r="36" spans="2:8" x14ac:dyDescent="0.35">
      <c r="B36" s="435"/>
      <c r="C36" s="458"/>
      <c r="D36" s="95" t="s">
        <v>331</v>
      </c>
      <c r="E36" s="95">
        <v>2</v>
      </c>
      <c r="F36" s="95">
        <v>2</v>
      </c>
      <c r="G36" s="133" t="s">
        <v>332</v>
      </c>
      <c r="H36" s="461"/>
    </row>
    <row r="37" spans="2:8" ht="26.25" customHeight="1" x14ac:dyDescent="0.35">
      <c r="B37" s="436"/>
      <c r="C37" s="459"/>
      <c r="D37" s="95" t="s">
        <v>333</v>
      </c>
      <c r="E37" s="95">
        <v>3</v>
      </c>
      <c r="F37" s="95">
        <v>3</v>
      </c>
      <c r="G37" s="133" t="s">
        <v>334</v>
      </c>
      <c r="H37" s="462"/>
    </row>
    <row r="38" spans="2:8" x14ac:dyDescent="0.35">
      <c r="B38" s="327"/>
      <c r="C38" s="95"/>
      <c r="D38" s="95"/>
      <c r="E38" s="95"/>
      <c r="F38" s="95"/>
      <c r="G38" s="133"/>
      <c r="H38" s="218"/>
    </row>
    <row r="39" spans="2:8" x14ac:dyDescent="0.35">
      <c r="B39" s="434">
        <f>B34+1</f>
        <v>507</v>
      </c>
      <c r="C39" s="457" t="s">
        <v>345</v>
      </c>
      <c r="D39" s="95" t="s">
        <v>136</v>
      </c>
      <c r="E39" s="95">
        <v>0</v>
      </c>
      <c r="F39" s="95">
        <v>0</v>
      </c>
      <c r="G39" s="133" t="s">
        <v>327</v>
      </c>
      <c r="H39" s="457" t="s">
        <v>346</v>
      </c>
    </row>
    <row r="40" spans="2:8" x14ac:dyDescent="0.35">
      <c r="B40" s="435"/>
      <c r="C40" s="458"/>
      <c r="D40" s="95" t="s">
        <v>329</v>
      </c>
      <c r="E40" s="95">
        <v>1</v>
      </c>
      <c r="F40" s="95">
        <v>1</v>
      </c>
      <c r="G40" s="133" t="s">
        <v>330</v>
      </c>
      <c r="H40" s="458"/>
    </row>
    <row r="41" spans="2:8" x14ac:dyDescent="0.35">
      <c r="B41" s="435"/>
      <c r="C41" s="458"/>
      <c r="D41" s="95" t="s">
        <v>331</v>
      </c>
      <c r="E41" s="95">
        <v>2</v>
      </c>
      <c r="F41" s="95">
        <v>2</v>
      </c>
      <c r="G41" s="133" t="s">
        <v>332</v>
      </c>
      <c r="H41" s="458"/>
    </row>
    <row r="42" spans="2:8" x14ac:dyDescent="0.35">
      <c r="B42" s="436"/>
      <c r="C42" s="459"/>
      <c r="D42" s="95" t="s">
        <v>333</v>
      </c>
      <c r="E42" s="95">
        <v>3</v>
      </c>
      <c r="F42" s="95">
        <v>3</v>
      </c>
      <c r="G42" s="133" t="s">
        <v>334</v>
      </c>
      <c r="H42" s="459"/>
    </row>
    <row r="43" spans="2:8" x14ac:dyDescent="0.35">
      <c r="B43" s="327"/>
      <c r="C43" s="95"/>
      <c r="D43" s="95"/>
      <c r="E43" s="95"/>
      <c r="F43" s="95"/>
      <c r="G43" s="133"/>
      <c r="H43" s="218"/>
    </row>
    <row r="44" spans="2:8" ht="15" customHeight="1" x14ac:dyDescent="0.35">
      <c r="B44" s="434">
        <f>B39+1</f>
        <v>508</v>
      </c>
      <c r="C44" s="457" t="s">
        <v>347</v>
      </c>
      <c r="D44" s="95" t="s">
        <v>136</v>
      </c>
      <c r="E44" s="95">
        <v>0</v>
      </c>
      <c r="F44" s="95">
        <v>0</v>
      </c>
      <c r="G44" s="133" t="s">
        <v>327</v>
      </c>
      <c r="H44" s="457" t="s">
        <v>348</v>
      </c>
    </row>
    <row r="45" spans="2:8" x14ac:dyDescent="0.35">
      <c r="B45" s="435"/>
      <c r="C45" s="458"/>
      <c r="D45" s="95" t="s">
        <v>329</v>
      </c>
      <c r="E45" s="95">
        <v>1</v>
      </c>
      <c r="F45" s="95">
        <v>1</v>
      </c>
      <c r="G45" s="133" t="s">
        <v>330</v>
      </c>
      <c r="H45" s="458"/>
    </row>
    <row r="46" spans="2:8" x14ac:dyDescent="0.35">
      <c r="B46" s="435"/>
      <c r="C46" s="458"/>
      <c r="D46" s="95" t="s">
        <v>331</v>
      </c>
      <c r="E46" s="95">
        <v>2</v>
      </c>
      <c r="F46" s="95">
        <v>2</v>
      </c>
      <c r="G46" s="133" t="s">
        <v>332</v>
      </c>
      <c r="H46" s="458"/>
    </row>
    <row r="47" spans="2:8" x14ac:dyDescent="0.35">
      <c r="B47" s="436"/>
      <c r="C47" s="459"/>
      <c r="D47" s="95" t="s">
        <v>333</v>
      </c>
      <c r="E47" s="95">
        <v>3</v>
      </c>
      <c r="F47" s="95">
        <v>3</v>
      </c>
      <c r="G47" s="133" t="s">
        <v>334</v>
      </c>
      <c r="H47" s="459"/>
    </row>
    <row r="48" spans="2:8" x14ac:dyDescent="0.35">
      <c r="B48" s="326"/>
      <c r="C48" s="223"/>
      <c r="D48" s="95"/>
      <c r="E48" s="95"/>
      <c r="F48" s="95"/>
      <c r="G48" s="133"/>
      <c r="H48" s="218"/>
    </row>
    <row r="49" spans="1:8" x14ac:dyDescent="0.35">
      <c r="A49" s="184" t="s">
        <v>349</v>
      </c>
      <c r="B49" s="434">
        <f>B44+1</f>
        <v>509</v>
      </c>
      <c r="C49" s="457" t="s">
        <v>350</v>
      </c>
      <c r="D49" s="95" t="s">
        <v>351</v>
      </c>
      <c r="E49" s="95">
        <v>0</v>
      </c>
      <c r="F49" s="95">
        <v>0</v>
      </c>
      <c r="G49" s="133" t="s">
        <v>352</v>
      </c>
      <c r="H49" s="460" t="s">
        <v>353</v>
      </c>
    </row>
    <row r="50" spans="1:8" x14ac:dyDescent="0.35">
      <c r="B50" s="435"/>
      <c r="C50" s="458"/>
      <c r="D50" s="95" t="s">
        <v>354</v>
      </c>
      <c r="E50" s="95">
        <v>1</v>
      </c>
      <c r="F50" s="95">
        <v>1</v>
      </c>
      <c r="G50" s="133" t="s">
        <v>355</v>
      </c>
      <c r="H50" s="461"/>
    </row>
    <row r="51" spans="1:8" x14ac:dyDescent="0.35">
      <c r="B51" s="435"/>
      <c r="C51" s="458"/>
      <c r="D51" s="95" t="s">
        <v>356</v>
      </c>
      <c r="E51" s="95">
        <v>2</v>
      </c>
      <c r="F51" s="95">
        <v>2</v>
      </c>
      <c r="G51" s="133" t="s">
        <v>357</v>
      </c>
      <c r="H51" s="461"/>
    </row>
    <row r="52" spans="1:8" x14ac:dyDescent="0.35">
      <c r="B52" s="436"/>
      <c r="C52" s="459"/>
      <c r="D52" s="95" t="s">
        <v>358</v>
      </c>
      <c r="E52" s="95">
        <v>3</v>
      </c>
      <c r="F52" s="95">
        <v>3</v>
      </c>
      <c r="G52" s="133" t="s">
        <v>359</v>
      </c>
      <c r="H52" s="462"/>
    </row>
    <row r="53" spans="1:8" ht="63.75" x14ac:dyDescent="0.35">
      <c r="B53" s="327"/>
      <c r="C53" s="95" t="s">
        <v>360</v>
      </c>
      <c r="D53" s="95"/>
      <c r="E53" s="95"/>
      <c r="F53" s="95"/>
      <c r="G53" s="133"/>
      <c r="H53" s="216" t="s">
        <v>361</v>
      </c>
    </row>
    <row r="54" spans="1:8" x14ac:dyDescent="0.35">
      <c r="B54" s="327"/>
      <c r="C54" s="224" t="s">
        <v>362</v>
      </c>
      <c r="D54" s="196"/>
      <c r="E54" s="196"/>
      <c r="F54" s="196"/>
      <c r="H54" s="225" t="s">
        <v>363</v>
      </c>
    </row>
    <row r="55" spans="1:8" ht="38.25" customHeight="1" x14ac:dyDescent="0.35">
      <c r="B55" s="328"/>
      <c r="C55" s="463" t="s">
        <v>542</v>
      </c>
      <c r="D55" s="463"/>
      <c r="E55" s="194"/>
      <c r="F55" s="194"/>
      <c r="G55" s="194"/>
      <c r="H55" s="226" t="s">
        <v>543</v>
      </c>
    </row>
    <row r="56" spans="1:8" s="329" customFormat="1" ht="14.25" x14ac:dyDescent="0.45">
      <c r="B56" s="464">
        <f>B49+1</f>
        <v>510</v>
      </c>
      <c r="C56" s="467" t="s">
        <v>662</v>
      </c>
      <c r="D56" s="330" t="s">
        <v>136</v>
      </c>
      <c r="E56" s="330">
        <v>0</v>
      </c>
      <c r="F56" s="330">
        <v>0</v>
      </c>
      <c r="G56" s="331" t="s">
        <v>327</v>
      </c>
      <c r="H56" s="470" t="s">
        <v>663</v>
      </c>
    </row>
    <row r="57" spans="1:8" s="329" customFormat="1" ht="14.25" x14ac:dyDescent="0.45">
      <c r="B57" s="465"/>
      <c r="C57" s="468"/>
      <c r="D57" s="330" t="s">
        <v>329</v>
      </c>
      <c r="E57" s="330">
        <v>1</v>
      </c>
      <c r="F57" s="330">
        <v>1</v>
      </c>
      <c r="G57" s="331" t="s">
        <v>330</v>
      </c>
      <c r="H57" s="471"/>
    </row>
    <row r="58" spans="1:8" s="329" customFormat="1" ht="14.25" x14ac:dyDescent="0.45">
      <c r="B58" s="465"/>
      <c r="C58" s="468"/>
      <c r="D58" s="330" t="s">
        <v>331</v>
      </c>
      <c r="E58" s="330">
        <v>2</v>
      </c>
      <c r="F58" s="330">
        <v>2</v>
      </c>
      <c r="G58" s="331" t="s">
        <v>332</v>
      </c>
      <c r="H58" s="471"/>
    </row>
    <row r="59" spans="1:8" s="329" customFormat="1" ht="14.25" x14ac:dyDescent="0.45">
      <c r="B59" s="466"/>
      <c r="C59" s="469"/>
      <c r="D59" s="330" t="s">
        <v>333</v>
      </c>
      <c r="E59" s="330">
        <v>3</v>
      </c>
      <c r="F59" s="330">
        <v>3</v>
      </c>
      <c r="G59" s="331" t="s">
        <v>334</v>
      </c>
      <c r="H59" s="472"/>
    </row>
    <row r="60" spans="1:8" s="329" customFormat="1" ht="14.25" x14ac:dyDescent="0.45">
      <c r="B60" s="336"/>
      <c r="C60" s="330"/>
      <c r="D60" s="330"/>
      <c r="E60" s="330"/>
      <c r="F60" s="330"/>
      <c r="G60" s="332"/>
      <c r="H60" s="333"/>
    </row>
    <row r="61" spans="1:8" s="329" customFormat="1" ht="14.25" x14ac:dyDescent="0.45">
      <c r="B61" s="464">
        <f>B56+1</f>
        <v>511</v>
      </c>
      <c r="C61" s="467" t="s">
        <v>664</v>
      </c>
      <c r="D61" s="330" t="s">
        <v>136</v>
      </c>
      <c r="E61" s="330">
        <v>0</v>
      </c>
      <c r="F61" s="330">
        <v>0</v>
      </c>
      <c r="G61" s="331" t="s">
        <v>364</v>
      </c>
      <c r="H61" s="470" t="s">
        <v>665</v>
      </c>
    </row>
    <row r="62" spans="1:8" s="329" customFormat="1" ht="14.25" x14ac:dyDescent="0.45">
      <c r="B62" s="465"/>
      <c r="C62" s="468"/>
      <c r="D62" s="330" t="s">
        <v>329</v>
      </c>
      <c r="E62" s="330">
        <v>1</v>
      </c>
      <c r="F62" s="330">
        <v>1</v>
      </c>
      <c r="G62" s="331" t="s">
        <v>365</v>
      </c>
      <c r="H62" s="471"/>
    </row>
    <row r="63" spans="1:8" s="329" customFormat="1" ht="14.25" x14ac:dyDescent="0.45">
      <c r="B63" s="465"/>
      <c r="C63" s="468"/>
      <c r="D63" s="330" t="s">
        <v>331</v>
      </c>
      <c r="E63" s="330">
        <v>2</v>
      </c>
      <c r="F63" s="330">
        <v>2</v>
      </c>
      <c r="G63" s="331" t="s">
        <v>332</v>
      </c>
      <c r="H63" s="471"/>
    </row>
    <row r="64" spans="1:8" s="329" customFormat="1" ht="14.25" x14ac:dyDescent="0.45">
      <c r="B64" s="466"/>
      <c r="C64" s="469"/>
      <c r="D64" s="330" t="s">
        <v>333</v>
      </c>
      <c r="E64" s="330">
        <v>3</v>
      </c>
      <c r="F64" s="330">
        <v>3</v>
      </c>
      <c r="G64" s="331" t="s">
        <v>366</v>
      </c>
      <c r="H64" s="472"/>
    </row>
    <row r="65" spans="2:8" s="329" customFormat="1" ht="14.25" x14ac:dyDescent="0.45">
      <c r="B65" s="336"/>
      <c r="C65" s="330"/>
      <c r="D65" s="330"/>
      <c r="E65" s="330"/>
      <c r="F65" s="330"/>
      <c r="G65" s="332"/>
      <c r="H65" s="333"/>
    </row>
    <row r="66" spans="2:8" s="329" customFormat="1" ht="14.25" x14ac:dyDescent="0.45">
      <c r="B66" s="464">
        <f>B61+1</f>
        <v>512</v>
      </c>
      <c r="C66" s="467" t="s">
        <v>659</v>
      </c>
      <c r="D66" s="330" t="s">
        <v>136</v>
      </c>
      <c r="E66" s="330">
        <v>0</v>
      </c>
      <c r="F66" s="330">
        <v>0</v>
      </c>
      <c r="G66" s="331" t="s">
        <v>364</v>
      </c>
      <c r="H66" s="467" t="s">
        <v>660</v>
      </c>
    </row>
    <row r="67" spans="2:8" s="329" customFormat="1" ht="14.25" x14ac:dyDescent="0.45">
      <c r="B67" s="465"/>
      <c r="C67" s="468"/>
      <c r="D67" s="330" t="s">
        <v>329</v>
      </c>
      <c r="E67" s="330">
        <v>1</v>
      </c>
      <c r="F67" s="330">
        <v>1</v>
      </c>
      <c r="G67" s="331" t="s">
        <v>365</v>
      </c>
      <c r="H67" s="468"/>
    </row>
    <row r="68" spans="2:8" s="329" customFormat="1" ht="14.25" x14ac:dyDescent="0.45">
      <c r="B68" s="465"/>
      <c r="C68" s="468"/>
      <c r="D68" s="330" t="s">
        <v>331</v>
      </c>
      <c r="E68" s="330">
        <v>2</v>
      </c>
      <c r="F68" s="330">
        <v>2</v>
      </c>
      <c r="G68" s="331" t="s">
        <v>332</v>
      </c>
      <c r="H68" s="468"/>
    </row>
    <row r="69" spans="2:8" s="329" customFormat="1" ht="14.25" x14ac:dyDescent="0.45">
      <c r="B69" s="466"/>
      <c r="C69" s="469"/>
      <c r="D69" s="330" t="s">
        <v>333</v>
      </c>
      <c r="E69" s="330">
        <v>3</v>
      </c>
      <c r="F69" s="330">
        <v>3</v>
      </c>
      <c r="G69" s="331" t="s">
        <v>366</v>
      </c>
      <c r="H69" s="469"/>
    </row>
    <row r="70" spans="2:8" s="329" customFormat="1" ht="14.25" x14ac:dyDescent="0.45">
      <c r="B70" s="336"/>
      <c r="C70" s="330"/>
      <c r="D70" s="330"/>
      <c r="E70" s="330"/>
      <c r="F70" s="330"/>
      <c r="G70" s="332"/>
      <c r="H70" s="334"/>
    </row>
    <row r="71" spans="2:8" s="329" customFormat="1" ht="14.25" x14ac:dyDescent="0.45">
      <c r="B71" s="464">
        <f>B66+1</f>
        <v>513</v>
      </c>
      <c r="C71" s="467" t="s">
        <v>367</v>
      </c>
      <c r="D71" s="330" t="s">
        <v>136</v>
      </c>
      <c r="E71" s="330">
        <v>0</v>
      </c>
      <c r="F71" s="330">
        <v>0</v>
      </c>
      <c r="G71" s="331" t="s">
        <v>364</v>
      </c>
      <c r="H71" s="473" t="s">
        <v>368</v>
      </c>
    </row>
    <row r="72" spans="2:8" s="329" customFormat="1" ht="14.25" x14ac:dyDescent="0.45">
      <c r="B72" s="465"/>
      <c r="C72" s="468"/>
      <c r="D72" s="330" t="s">
        <v>329</v>
      </c>
      <c r="E72" s="330">
        <v>1</v>
      </c>
      <c r="F72" s="330">
        <v>1</v>
      </c>
      <c r="G72" s="331" t="s">
        <v>365</v>
      </c>
      <c r="H72" s="474"/>
    </row>
    <row r="73" spans="2:8" s="329" customFormat="1" ht="14.25" x14ac:dyDescent="0.45">
      <c r="B73" s="465"/>
      <c r="C73" s="468"/>
      <c r="D73" s="330" t="s">
        <v>331</v>
      </c>
      <c r="E73" s="330">
        <v>2</v>
      </c>
      <c r="F73" s="330">
        <v>2</v>
      </c>
      <c r="G73" s="331" t="s">
        <v>332</v>
      </c>
      <c r="H73" s="474"/>
    </row>
    <row r="74" spans="2:8" s="329" customFormat="1" ht="14.25" x14ac:dyDescent="0.45">
      <c r="B74" s="466"/>
      <c r="C74" s="469"/>
      <c r="D74" s="330" t="s">
        <v>333</v>
      </c>
      <c r="E74" s="330">
        <v>3</v>
      </c>
      <c r="F74" s="330">
        <v>3</v>
      </c>
      <c r="G74" s="331" t="s">
        <v>366</v>
      </c>
      <c r="H74" s="475"/>
    </row>
    <row r="75" spans="2:8" s="329" customFormat="1" ht="14.25" x14ac:dyDescent="0.45">
      <c r="B75" s="336"/>
      <c r="C75" s="330"/>
      <c r="D75" s="330"/>
      <c r="E75" s="330"/>
      <c r="F75" s="330"/>
      <c r="G75" s="332"/>
      <c r="H75" s="335"/>
    </row>
    <row r="76" spans="2:8" s="329" customFormat="1" ht="14.25" x14ac:dyDescent="0.45">
      <c r="B76" s="464">
        <f>B71+1</f>
        <v>514</v>
      </c>
      <c r="C76" s="467" t="s">
        <v>661</v>
      </c>
      <c r="D76" s="330" t="s">
        <v>136</v>
      </c>
      <c r="E76" s="330">
        <v>0</v>
      </c>
      <c r="F76" s="330">
        <v>0</v>
      </c>
      <c r="G76" s="331" t="s">
        <v>364</v>
      </c>
      <c r="H76" s="473" t="s">
        <v>666</v>
      </c>
    </row>
    <row r="77" spans="2:8" s="329" customFormat="1" ht="14.25" x14ac:dyDescent="0.45">
      <c r="B77" s="465"/>
      <c r="C77" s="468"/>
      <c r="D77" s="330" t="s">
        <v>329</v>
      </c>
      <c r="E77" s="330">
        <v>1</v>
      </c>
      <c r="F77" s="330">
        <v>1</v>
      </c>
      <c r="G77" s="331" t="s">
        <v>365</v>
      </c>
      <c r="H77" s="474"/>
    </row>
    <row r="78" spans="2:8" s="329" customFormat="1" ht="14.25" x14ac:dyDescent="0.45">
      <c r="B78" s="465"/>
      <c r="C78" s="468"/>
      <c r="D78" s="330" t="s">
        <v>331</v>
      </c>
      <c r="E78" s="330">
        <v>2</v>
      </c>
      <c r="F78" s="330">
        <v>2</v>
      </c>
      <c r="G78" s="331" t="s">
        <v>332</v>
      </c>
      <c r="H78" s="474"/>
    </row>
    <row r="79" spans="2:8" s="329" customFormat="1" ht="14.25" x14ac:dyDescent="0.45">
      <c r="B79" s="466"/>
      <c r="C79" s="469"/>
      <c r="D79" s="330" t="s">
        <v>333</v>
      </c>
      <c r="E79" s="330">
        <v>3</v>
      </c>
      <c r="F79" s="330">
        <v>3</v>
      </c>
      <c r="G79" s="331" t="s">
        <v>366</v>
      </c>
      <c r="H79" s="475"/>
    </row>
    <row r="80" spans="2:8" s="329" customFormat="1" ht="14.25" x14ac:dyDescent="0.45">
      <c r="B80" s="336"/>
      <c r="C80" s="330"/>
      <c r="D80" s="330"/>
      <c r="E80" s="330"/>
      <c r="F80" s="330"/>
      <c r="G80" s="332"/>
      <c r="H80" s="335"/>
    </row>
    <row r="81" spans="1:9" s="329" customFormat="1" ht="14.25" x14ac:dyDescent="0.45">
      <c r="B81" s="464">
        <f>B76+1</f>
        <v>515</v>
      </c>
      <c r="C81" s="467" t="s">
        <v>369</v>
      </c>
      <c r="D81" s="330" t="s">
        <v>136</v>
      </c>
      <c r="E81" s="330">
        <v>0</v>
      </c>
      <c r="F81" s="330">
        <v>0</v>
      </c>
      <c r="G81" s="331" t="s">
        <v>364</v>
      </c>
      <c r="H81" s="473" t="s">
        <v>370</v>
      </c>
    </row>
    <row r="82" spans="1:9" s="329" customFormat="1" ht="14.25" x14ac:dyDescent="0.45">
      <c r="B82" s="465"/>
      <c r="C82" s="468"/>
      <c r="D82" s="330" t="s">
        <v>329</v>
      </c>
      <c r="E82" s="330">
        <v>1</v>
      </c>
      <c r="F82" s="330">
        <v>1</v>
      </c>
      <c r="G82" s="331" t="s">
        <v>365</v>
      </c>
      <c r="H82" s="474"/>
    </row>
    <row r="83" spans="1:9" s="329" customFormat="1" ht="14.25" x14ac:dyDescent="0.45">
      <c r="B83" s="465"/>
      <c r="C83" s="468"/>
      <c r="D83" s="330" t="s">
        <v>331</v>
      </c>
      <c r="E83" s="330">
        <v>2</v>
      </c>
      <c r="F83" s="330">
        <v>2</v>
      </c>
      <c r="G83" s="331" t="s">
        <v>332</v>
      </c>
      <c r="H83" s="474"/>
    </row>
    <row r="84" spans="1:9" s="329" customFormat="1" ht="14.25" x14ac:dyDescent="0.45">
      <c r="B84" s="466"/>
      <c r="C84" s="469"/>
      <c r="D84" s="330" t="s">
        <v>333</v>
      </c>
      <c r="E84" s="330">
        <v>3</v>
      </c>
      <c r="F84" s="330">
        <v>3</v>
      </c>
      <c r="G84" s="331" t="s">
        <v>366</v>
      </c>
      <c r="H84" s="475"/>
    </row>
    <row r="85" spans="1:9" s="329" customFormat="1" ht="14.25" x14ac:dyDescent="0.45">
      <c r="B85" s="336"/>
      <c r="C85" s="330"/>
      <c r="D85" s="330"/>
      <c r="E85" s="330"/>
      <c r="F85" s="330"/>
      <c r="G85" s="332"/>
      <c r="H85" s="334"/>
    </row>
    <row r="86" spans="1:9" s="329" customFormat="1" ht="14.25" x14ac:dyDescent="0.45">
      <c r="B86" s="464">
        <f>B81+1</f>
        <v>516</v>
      </c>
      <c r="C86" s="467" t="s">
        <v>371</v>
      </c>
      <c r="D86" s="330" t="s">
        <v>136</v>
      </c>
      <c r="E86" s="330">
        <v>0</v>
      </c>
      <c r="F86" s="330">
        <v>0</v>
      </c>
      <c r="G86" s="331" t="s">
        <v>364</v>
      </c>
      <c r="H86" s="473" t="s">
        <v>667</v>
      </c>
    </row>
    <row r="87" spans="1:9" s="329" customFormat="1" ht="14.25" x14ac:dyDescent="0.45">
      <c r="B87" s="465"/>
      <c r="C87" s="468"/>
      <c r="D87" s="330" t="s">
        <v>329</v>
      </c>
      <c r="E87" s="330">
        <v>1</v>
      </c>
      <c r="F87" s="330">
        <v>1</v>
      </c>
      <c r="G87" s="331" t="s">
        <v>365</v>
      </c>
      <c r="H87" s="474"/>
    </row>
    <row r="88" spans="1:9" s="329" customFormat="1" ht="14.25" x14ac:dyDescent="0.45">
      <c r="B88" s="465"/>
      <c r="C88" s="468"/>
      <c r="D88" s="330" t="s">
        <v>331</v>
      </c>
      <c r="E88" s="330">
        <v>2</v>
      </c>
      <c r="F88" s="330">
        <v>2</v>
      </c>
      <c r="G88" s="331" t="s">
        <v>332</v>
      </c>
      <c r="H88" s="474"/>
    </row>
    <row r="89" spans="1:9" s="329" customFormat="1" ht="14.25" x14ac:dyDescent="0.45">
      <c r="B89" s="466"/>
      <c r="C89" s="469"/>
      <c r="D89" s="330" t="s">
        <v>333</v>
      </c>
      <c r="E89" s="330">
        <v>3</v>
      </c>
      <c r="F89" s="330">
        <v>3</v>
      </c>
      <c r="G89" s="331" t="s">
        <v>366</v>
      </c>
      <c r="H89" s="475"/>
    </row>
    <row r="90" spans="1:9" ht="53.25" customHeight="1" x14ac:dyDescent="0.35">
      <c r="B90" s="327"/>
      <c r="C90" s="230" t="s">
        <v>573</v>
      </c>
      <c r="D90" s="196"/>
      <c r="E90" s="196"/>
      <c r="F90" s="196"/>
      <c r="G90" s="194"/>
      <c r="H90" s="230" t="s">
        <v>372</v>
      </c>
    </row>
    <row r="91" spans="1:9" ht="14.25" customHeight="1" x14ac:dyDescent="0.35">
      <c r="B91" s="200"/>
      <c r="C91" s="224" t="s">
        <v>373</v>
      </c>
      <c r="D91" s="194"/>
      <c r="E91" s="194"/>
      <c r="F91" s="194"/>
      <c r="G91" s="194"/>
      <c r="H91" s="231" t="s">
        <v>374</v>
      </c>
    </row>
    <row r="92" spans="1:9" x14ac:dyDescent="0.35">
      <c r="B92" s="446">
        <f>B86+1</f>
        <v>517</v>
      </c>
      <c r="C92" s="450" t="s">
        <v>375</v>
      </c>
      <c r="D92" s="183" t="s">
        <v>19</v>
      </c>
      <c r="E92" s="183">
        <v>1</v>
      </c>
      <c r="F92" s="183">
        <v>1</v>
      </c>
      <c r="G92" s="228" t="s">
        <v>21</v>
      </c>
      <c r="H92" s="452" t="s">
        <v>376</v>
      </c>
    </row>
    <row r="93" spans="1:9" x14ac:dyDescent="0.35">
      <c r="B93" s="447"/>
      <c r="C93" s="451"/>
      <c r="D93" s="183" t="s">
        <v>22</v>
      </c>
      <c r="E93" s="183">
        <v>0</v>
      </c>
      <c r="F93" s="183">
        <v>0</v>
      </c>
      <c r="G93" s="232" t="s">
        <v>23</v>
      </c>
      <c r="H93" s="453"/>
      <c r="I93" s="184" t="e">
        <f xml:space="preserve"> CONCATENATE("Skip to Q",#REF!)</f>
        <v>#REF!</v>
      </c>
    </row>
    <row r="94" spans="1:9" x14ac:dyDescent="0.35">
      <c r="B94" s="275"/>
      <c r="C94" s="233"/>
      <c r="D94" s="194"/>
      <c r="E94" s="194"/>
      <c r="F94" s="194"/>
      <c r="G94" s="194"/>
      <c r="H94" s="234"/>
      <c r="I94" s="235"/>
    </row>
    <row r="95" spans="1:9" x14ac:dyDescent="0.35">
      <c r="A95" s="222"/>
      <c r="B95" s="446">
        <f>B92+1</f>
        <v>518</v>
      </c>
      <c r="C95" s="450" t="s">
        <v>377</v>
      </c>
      <c r="D95" s="183" t="s">
        <v>378</v>
      </c>
      <c r="E95" s="183">
        <v>1</v>
      </c>
      <c r="F95" s="183">
        <v>1</v>
      </c>
      <c r="G95" s="232" t="s">
        <v>379</v>
      </c>
      <c r="H95" s="452" t="s">
        <v>380</v>
      </c>
    </row>
    <row r="96" spans="1:9" x14ac:dyDescent="0.35">
      <c r="B96" s="454"/>
      <c r="C96" s="455"/>
      <c r="D96" s="183" t="s">
        <v>381</v>
      </c>
      <c r="E96" s="183">
        <v>2</v>
      </c>
      <c r="F96" s="183">
        <v>2</v>
      </c>
      <c r="G96" s="232" t="s">
        <v>382</v>
      </c>
      <c r="H96" s="456"/>
    </row>
    <row r="97" spans="2:9" x14ac:dyDescent="0.35">
      <c r="B97" s="447"/>
      <c r="C97" s="451"/>
      <c r="D97" s="183" t="s">
        <v>66</v>
      </c>
      <c r="E97" s="183">
        <v>3</v>
      </c>
      <c r="F97" s="183">
        <v>3</v>
      </c>
      <c r="G97" s="232" t="s">
        <v>110</v>
      </c>
      <c r="H97" s="453"/>
    </row>
    <row r="98" spans="2:9" x14ac:dyDescent="0.35">
      <c r="B98" s="275"/>
      <c r="C98" s="233"/>
      <c r="D98" s="194"/>
      <c r="E98" s="194"/>
      <c r="F98" s="194"/>
      <c r="G98" s="194"/>
      <c r="H98" s="234"/>
      <c r="I98" s="235"/>
    </row>
    <row r="99" spans="2:9" ht="30" customHeight="1" x14ac:dyDescent="0.35">
      <c r="B99" s="446">
        <f>B95+1</f>
        <v>519</v>
      </c>
      <c r="C99" s="448" t="s">
        <v>383</v>
      </c>
      <c r="D99" s="194" t="s">
        <v>19</v>
      </c>
      <c r="E99" s="194">
        <v>0</v>
      </c>
      <c r="F99" s="194">
        <v>0</v>
      </c>
      <c r="G99" s="227" t="s">
        <v>21</v>
      </c>
      <c r="H99" s="440" t="s">
        <v>384</v>
      </c>
      <c r="I99" s="235"/>
    </row>
    <row r="100" spans="2:9" x14ac:dyDescent="0.35">
      <c r="B100" s="447"/>
      <c r="C100" s="449"/>
      <c r="D100" s="194" t="s">
        <v>22</v>
      </c>
      <c r="E100" s="194">
        <v>1</v>
      </c>
      <c r="F100" s="194">
        <v>1</v>
      </c>
      <c r="G100" s="236" t="s">
        <v>23</v>
      </c>
      <c r="H100" s="442"/>
      <c r="I100" s="235"/>
    </row>
    <row r="101" spans="2:9" ht="10.5" customHeight="1" x14ac:dyDescent="0.35">
      <c r="B101" s="274"/>
      <c r="C101" s="237"/>
      <c r="D101" s="194"/>
      <c r="E101" s="194"/>
      <c r="F101" s="194"/>
      <c r="G101" s="194"/>
      <c r="H101" s="229"/>
      <c r="I101" s="235"/>
    </row>
    <row r="102" spans="2:9" x14ac:dyDescent="0.35">
      <c r="B102" s="326"/>
      <c r="C102" s="230" t="s">
        <v>385</v>
      </c>
      <c r="D102" s="196"/>
      <c r="E102" s="194"/>
      <c r="F102" s="194"/>
      <c r="G102" s="194"/>
      <c r="H102" s="238" t="s">
        <v>386</v>
      </c>
    </row>
    <row r="103" spans="2:9" ht="16.5" customHeight="1" x14ac:dyDescent="0.35">
      <c r="B103" s="327"/>
      <c r="C103" s="224" t="s">
        <v>387</v>
      </c>
      <c r="D103" s="196"/>
      <c r="E103" s="194"/>
      <c r="F103" s="194"/>
      <c r="G103" s="194"/>
      <c r="H103" s="239" t="s">
        <v>388</v>
      </c>
    </row>
    <row r="104" spans="2:9" ht="20.25" customHeight="1" x14ac:dyDescent="0.35">
      <c r="B104" s="434">
        <f>B99+1</f>
        <v>520</v>
      </c>
      <c r="C104" s="437" t="s">
        <v>389</v>
      </c>
      <c r="D104" s="196" t="s">
        <v>390</v>
      </c>
      <c r="E104" s="194">
        <v>0</v>
      </c>
      <c r="F104" s="194">
        <v>0</v>
      </c>
      <c r="G104" s="240" t="s">
        <v>391</v>
      </c>
      <c r="H104" s="443" t="s">
        <v>392</v>
      </c>
    </row>
    <row r="105" spans="2:9" x14ac:dyDescent="0.35">
      <c r="B105" s="435"/>
      <c r="C105" s="438"/>
      <c r="D105" s="241" t="s">
        <v>393</v>
      </c>
      <c r="E105" s="194">
        <v>1</v>
      </c>
      <c r="F105" s="194">
        <v>1</v>
      </c>
      <c r="G105" s="242" t="s">
        <v>393</v>
      </c>
      <c r="H105" s="444"/>
    </row>
    <row r="106" spans="2:9" x14ac:dyDescent="0.35">
      <c r="B106" s="435"/>
      <c r="C106" s="438"/>
      <c r="D106" s="241" t="s">
        <v>394</v>
      </c>
      <c r="E106" s="194">
        <v>3</v>
      </c>
      <c r="F106" s="194">
        <v>3</v>
      </c>
      <c r="G106" s="242" t="s">
        <v>394</v>
      </c>
      <c r="H106" s="444"/>
    </row>
    <row r="107" spans="2:9" x14ac:dyDescent="0.35">
      <c r="B107" s="436"/>
      <c r="C107" s="439"/>
      <c r="D107" s="241" t="s">
        <v>395</v>
      </c>
      <c r="E107" s="194">
        <v>5</v>
      </c>
      <c r="F107" s="194">
        <v>5</v>
      </c>
      <c r="G107" s="242" t="s">
        <v>395</v>
      </c>
      <c r="H107" s="445"/>
    </row>
    <row r="108" spans="2:9" ht="16.5" customHeight="1" x14ac:dyDescent="0.35">
      <c r="B108" s="327"/>
      <c r="C108" s="243"/>
      <c r="D108" s="196"/>
      <c r="E108" s="194"/>
      <c r="F108" s="194"/>
      <c r="G108" s="194"/>
      <c r="H108" s="234"/>
    </row>
    <row r="109" spans="2:9" ht="19.5" customHeight="1" x14ac:dyDescent="0.35">
      <c r="B109" s="434">
        <f>B104+1</f>
        <v>521</v>
      </c>
      <c r="C109" s="437" t="s">
        <v>396</v>
      </c>
      <c r="D109" s="243" t="s">
        <v>397</v>
      </c>
      <c r="E109" s="194">
        <v>0</v>
      </c>
      <c r="F109" s="194">
        <v>0</v>
      </c>
      <c r="G109" s="242" t="s">
        <v>398</v>
      </c>
      <c r="H109" s="440" t="s">
        <v>399</v>
      </c>
    </row>
    <row r="110" spans="2:9" x14ac:dyDescent="0.35">
      <c r="B110" s="435"/>
      <c r="C110" s="438"/>
      <c r="D110" s="243" t="s">
        <v>400</v>
      </c>
      <c r="E110" s="194">
        <v>1</v>
      </c>
      <c r="F110" s="194">
        <v>1</v>
      </c>
      <c r="G110" s="242" t="s">
        <v>401</v>
      </c>
      <c r="H110" s="441"/>
    </row>
    <row r="111" spans="2:9" x14ac:dyDescent="0.35">
      <c r="B111" s="435"/>
      <c r="C111" s="438"/>
      <c r="D111" s="243" t="s">
        <v>402</v>
      </c>
      <c r="E111" s="194">
        <v>2</v>
      </c>
      <c r="F111" s="194">
        <v>2</v>
      </c>
      <c r="G111" s="242" t="s">
        <v>403</v>
      </c>
      <c r="H111" s="441"/>
    </row>
    <row r="112" spans="2:9" x14ac:dyDescent="0.35">
      <c r="B112" s="435"/>
      <c r="C112" s="438"/>
      <c r="D112" s="243" t="s">
        <v>404</v>
      </c>
      <c r="E112" s="194">
        <v>3</v>
      </c>
      <c r="F112" s="194">
        <v>3</v>
      </c>
      <c r="G112" s="242" t="s">
        <v>405</v>
      </c>
      <c r="H112" s="441"/>
    </row>
    <row r="113" spans="1:8" x14ac:dyDescent="0.35">
      <c r="B113" s="436"/>
      <c r="C113" s="439"/>
      <c r="D113" s="243" t="s">
        <v>406</v>
      </c>
      <c r="E113" s="194">
        <v>4</v>
      </c>
      <c r="F113" s="194">
        <v>4</v>
      </c>
      <c r="G113" s="242" t="s">
        <v>407</v>
      </c>
      <c r="H113" s="442"/>
    </row>
    <row r="114" spans="1:8" x14ac:dyDescent="0.35">
      <c r="B114" s="327"/>
      <c r="C114" s="196"/>
      <c r="D114" s="196"/>
      <c r="E114" s="194"/>
      <c r="F114" s="194"/>
      <c r="G114" s="242"/>
      <c r="H114" s="234"/>
    </row>
    <row r="115" spans="1:8" ht="15" customHeight="1" x14ac:dyDescent="0.35">
      <c r="B115" s="434">
        <f>B109+1</f>
        <v>522</v>
      </c>
      <c r="C115" s="437" t="s">
        <v>408</v>
      </c>
      <c r="D115" s="196" t="s">
        <v>409</v>
      </c>
      <c r="E115" s="194">
        <v>1</v>
      </c>
      <c r="F115" s="194">
        <v>1</v>
      </c>
      <c r="G115" s="242" t="s">
        <v>410</v>
      </c>
      <c r="H115" s="440" t="s">
        <v>411</v>
      </c>
    </row>
    <row r="116" spans="1:8" x14ac:dyDescent="0.35">
      <c r="B116" s="435"/>
      <c r="C116" s="438"/>
      <c r="D116" s="196" t="s">
        <v>412</v>
      </c>
      <c r="E116" s="194">
        <v>2</v>
      </c>
      <c r="F116" s="194">
        <v>2</v>
      </c>
      <c r="G116" s="242" t="s">
        <v>413</v>
      </c>
      <c r="H116" s="441"/>
    </row>
    <row r="117" spans="1:8" x14ac:dyDescent="0.35">
      <c r="B117" s="435"/>
      <c r="C117" s="438"/>
      <c r="D117" s="196" t="s">
        <v>414</v>
      </c>
      <c r="E117" s="194">
        <v>3</v>
      </c>
      <c r="F117" s="194">
        <v>3</v>
      </c>
      <c r="G117" s="242" t="s">
        <v>415</v>
      </c>
      <c r="H117" s="441"/>
    </row>
    <row r="118" spans="1:8" x14ac:dyDescent="0.35">
      <c r="B118" s="435"/>
      <c r="C118" s="438"/>
      <c r="D118" s="196" t="s">
        <v>416</v>
      </c>
      <c r="E118" s="194">
        <v>4</v>
      </c>
      <c r="F118" s="194">
        <v>4</v>
      </c>
      <c r="G118" s="242" t="s">
        <v>417</v>
      </c>
      <c r="H118" s="441"/>
    </row>
    <row r="119" spans="1:8" ht="20.25" customHeight="1" x14ac:dyDescent="0.35">
      <c r="B119" s="436"/>
      <c r="C119" s="439"/>
      <c r="D119" s="196" t="s">
        <v>418</v>
      </c>
      <c r="E119" s="194">
        <v>5</v>
      </c>
      <c r="F119" s="194">
        <v>5</v>
      </c>
      <c r="G119" s="242" t="s">
        <v>419</v>
      </c>
      <c r="H119" s="442"/>
    </row>
    <row r="120" spans="1:8" x14ac:dyDescent="0.35">
      <c r="B120" s="219"/>
      <c r="C120" s="196"/>
      <c r="D120" s="196"/>
      <c r="E120" s="194"/>
      <c r="F120" s="194"/>
      <c r="G120" s="194"/>
      <c r="H120" s="234"/>
    </row>
    <row r="121" spans="1:8" x14ac:dyDescent="0.35">
      <c r="B121" s="219"/>
      <c r="C121" s="244" t="s">
        <v>420</v>
      </c>
      <c r="D121" s="196"/>
      <c r="E121" s="194"/>
      <c r="F121" s="194"/>
      <c r="G121" s="194"/>
      <c r="H121" s="234" t="s">
        <v>421</v>
      </c>
    </row>
    <row r="122" spans="1:8" ht="81" customHeight="1" x14ac:dyDescent="0.35">
      <c r="A122" s="245" t="s">
        <v>422</v>
      </c>
      <c r="B122" s="220"/>
      <c r="C122" s="246" t="s">
        <v>423</v>
      </c>
      <c r="D122" s="247"/>
      <c r="E122" s="248"/>
      <c r="G122" s="248"/>
      <c r="H122" s="249" t="s">
        <v>424</v>
      </c>
    </row>
    <row r="123" spans="1:8" ht="33.75" customHeight="1" x14ac:dyDescent="0.35">
      <c r="B123" s="220"/>
      <c r="C123" s="246" t="s">
        <v>425</v>
      </c>
      <c r="D123" s="247"/>
      <c r="E123" s="248"/>
      <c r="F123" s="248"/>
      <c r="G123" s="248"/>
      <c r="H123" s="250" t="s">
        <v>426</v>
      </c>
    </row>
    <row r="124" spans="1:8" ht="15" customHeight="1" thickBot="1" x14ac:dyDescent="0.4">
      <c r="B124" s="251"/>
      <c r="C124" s="252"/>
      <c r="D124" s="252"/>
      <c r="E124" s="253"/>
      <c r="F124" s="253"/>
      <c r="G124" s="253"/>
      <c r="H124" s="254"/>
    </row>
    <row r="125" spans="1:8" x14ac:dyDescent="0.35">
      <c r="D125" s="184"/>
    </row>
    <row r="126" spans="1:8" x14ac:dyDescent="0.35">
      <c r="D126" s="184"/>
    </row>
    <row r="127" spans="1:8" x14ac:dyDescent="0.35">
      <c r="D127" s="184"/>
    </row>
    <row r="128" spans="1:8" x14ac:dyDescent="0.35">
      <c r="D128" s="184"/>
    </row>
    <row r="129" spans="4:4" x14ac:dyDescent="0.35">
      <c r="D129" s="184"/>
    </row>
  </sheetData>
  <mergeCells count="69">
    <mergeCell ref="B1:F1"/>
    <mergeCell ref="B86:B89"/>
    <mergeCell ref="C86:C89"/>
    <mergeCell ref="H86:H89"/>
    <mergeCell ref="H76:H79"/>
    <mergeCell ref="B81:B84"/>
    <mergeCell ref="C81:C84"/>
    <mergeCell ref="H81:H84"/>
    <mergeCell ref="C8:D8"/>
    <mergeCell ref="B9:B12"/>
    <mergeCell ref="C9:C12"/>
    <mergeCell ref="H9:H12"/>
    <mergeCell ref="B14:B17"/>
    <mergeCell ref="C14:C17"/>
    <mergeCell ref="H14:H17"/>
    <mergeCell ref="B19:B22"/>
    <mergeCell ref="C19:C22"/>
    <mergeCell ref="H19:H22"/>
    <mergeCell ref="B24:B27"/>
    <mergeCell ref="C24:C27"/>
    <mergeCell ref="H24:H27"/>
    <mergeCell ref="B29:B32"/>
    <mergeCell ref="C29:C32"/>
    <mergeCell ref="H29:H32"/>
    <mergeCell ref="B34:B37"/>
    <mergeCell ref="C34:C37"/>
    <mergeCell ref="H34:H37"/>
    <mergeCell ref="B39:B42"/>
    <mergeCell ref="C39:C42"/>
    <mergeCell ref="H39:H42"/>
    <mergeCell ref="B44:B47"/>
    <mergeCell ref="C44:C47"/>
    <mergeCell ref="H44:H47"/>
    <mergeCell ref="B71:B74"/>
    <mergeCell ref="C71:C74"/>
    <mergeCell ref="H71:H74"/>
    <mergeCell ref="B76:B79"/>
    <mergeCell ref="C76:C79"/>
    <mergeCell ref="B61:B64"/>
    <mergeCell ref="C61:C64"/>
    <mergeCell ref="H61:H64"/>
    <mergeCell ref="B66:B69"/>
    <mergeCell ref="C66:C69"/>
    <mergeCell ref="H66:H69"/>
    <mergeCell ref="B49:B52"/>
    <mergeCell ref="C49:C52"/>
    <mergeCell ref="H49:H52"/>
    <mergeCell ref="C55:D55"/>
    <mergeCell ref="B56:B59"/>
    <mergeCell ref="C56:C59"/>
    <mergeCell ref="H56:H59"/>
    <mergeCell ref="B99:B100"/>
    <mergeCell ref="C99:C100"/>
    <mergeCell ref="H99:H100"/>
    <mergeCell ref="B92:B93"/>
    <mergeCell ref="C92:C93"/>
    <mergeCell ref="H92:H93"/>
    <mergeCell ref="B95:B97"/>
    <mergeCell ref="C95:C97"/>
    <mergeCell ref="H95:H97"/>
    <mergeCell ref="B115:B119"/>
    <mergeCell ref="C115:C119"/>
    <mergeCell ref="H115:H119"/>
    <mergeCell ref="B104:B107"/>
    <mergeCell ref="C104:C107"/>
    <mergeCell ref="H104:H107"/>
    <mergeCell ref="B109:B113"/>
    <mergeCell ref="C109:C113"/>
    <mergeCell ref="H109:H11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87E82-1E4A-4235-B680-A02C51B2E402}">
  <sheetPr>
    <tabColor rgb="FF00B050"/>
  </sheetPr>
  <dimension ref="A1:G59"/>
  <sheetViews>
    <sheetView zoomScale="80" zoomScaleNormal="80" workbookViewId="0">
      <selection activeCell="G2" sqref="G2"/>
    </sheetView>
  </sheetViews>
  <sheetFormatPr defaultColWidth="9.19921875" defaultRowHeight="12.75" x14ac:dyDescent="0.45"/>
  <cols>
    <col min="1" max="1" width="14.9296875" style="44" customWidth="1"/>
    <col min="2" max="2" width="11.73046875" style="45" customWidth="1"/>
    <col min="3" max="3" width="51.796875" style="46" customWidth="1"/>
    <col min="4" max="4" width="42.796875" style="47" customWidth="1"/>
    <col min="5" max="5" width="17.33203125" style="44" customWidth="1"/>
    <col min="6" max="6" width="18.59765625" style="44" customWidth="1"/>
    <col min="7" max="7" width="18.33203125" style="44" customWidth="1"/>
    <col min="8" max="32" width="9" style="44" customWidth="1"/>
    <col min="33" max="16384" width="9.19921875" style="44"/>
  </cols>
  <sheetData>
    <row r="1" spans="1:7" x14ac:dyDescent="0.45">
      <c r="B1" s="45" t="s">
        <v>468</v>
      </c>
      <c r="G1" s="44">
        <f>COUNT(B5:B59)</f>
        <v>10</v>
      </c>
    </row>
    <row r="3" spans="1:7" s="45" customFormat="1" x14ac:dyDescent="0.45">
      <c r="A3" s="45" t="s">
        <v>109</v>
      </c>
      <c r="B3" s="45" t="s">
        <v>2</v>
      </c>
      <c r="C3" s="48" t="s">
        <v>3</v>
      </c>
      <c r="D3" s="45" t="s">
        <v>4</v>
      </c>
      <c r="E3" s="45" t="s">
        <v>5</v>
      </c>
      <c r="F3" s="49"/>
    </row>
    <row r="4" spans="1:7" s="46" customFormat="1" x14ac:dyDescent="0.35">
      <c r="B4" s="50"/>
      <c r="C4" s="51" t="s">
        <v>469</v>
      </c>
      <c r="D4" s="52"/>
      <c r="E4" s="52"/>
      <c r="F4" s="53"/>
    </row>
    <row r="5" spans="1:7" s="46" customFormat="1" x14ac:dyDescent="0.35">
      <c r="A5" s="46" t="s">
        <v>470</v>
      </c>
      <c r="B5" s="54">
        <v>701</v>
      </c>
      <c r="C5" s="55" t="s">
        <v>471</v>
      </c>
      <c r="D5" s="56" t="s">
        <v>472</v>
      </c>
      <c r="E5" s="56">
        <v>1</v>
      </c>
      <c r="F5" s="57" t="s">
        <v>473</v>
      </c>
    </row>
    <row r="6" spans="1:7" s="46" customFormat="1" x14ac:dyDescent="0.35">
      <c r="B6" s="58"/>
      <c r="C6" s="55"/>
      <c r="D6" s="56" t="s">
        <v>474</v>
      </c>
      <c r="E6" s="56">
        <v>2</v>
      </c>
      <c r="F6" s="57"/>
    </row>
    <row r="7" spans="1:7" s="46" customFormat="1" ht="15.75" customHeight="1" x14ac:dyDescent="0.35">
      <c r="B7" s="58"/>
      <c r="C7" s="55"/>
      <c r="D7" s="56" t="s">
        <v>475</v>
      </c>
      <c r="E7" s="56">
        <v>3</v>
      </c>
      <c r="F7" s="57"/>
    </row>
    <row r="8" spans="1:7" s="46" customFormat="1" x14ac:dyDescent="0.35">
      <c r="B8" s="59"/>
      <c r="C8" s="60"/>
      <c r="D8" s="61" t="s">
        <v>476</v>
      </c>
      <c r="E8" s="61">
        <v>9</v>
      </c>
      <c r="F8" s="62"/>
    </row>
    <row r="9" spans="1:7" s="46" customFormat="1" x14ac:dyDescent="0.35">
      <c r="B9" s="63">
        <f>B5+1</f>
        <v>702</v>
      </c>
      <c r="C9" s="64" t="s">
        <v>477</v>
      </c>
      <c r="D9" s="65" t="s">
        <v>478</v>
      </c>
      <c r="E9" s="65">
        <v>1</v>
      </c>
      <c r="F9" s="66"/>
    </row>
    <row r="10" spans="1:7" s="46" customFormat="1" x14ac:dyDescent="0.35">
      <c r="B10" s="58"/>
      <c r="C10" s="55"/>
      <c r="D10" s="56" t="s">
        <v>479</v>
      </c>
      <c r="E10" s="56">
        <v>2</v>
      </c>
      <c r="F10" s="57"/>
    </row>
    <row r="11" spans="1:7" s="46" customFormat="1" x14ac:dyDescent="0.35">
      <c r="B11" s="58"/>
      <c r="C11" s="55"/>
      <c r="D11" s="56" t="s">
        <v>480</v>
      </c>
      <c r="E11" s="40">
        <v>3</v>
      </c>
      <c r="F11" s="57"/>
    </row>
    <row r="12" spans="1:7" s="46" customFormat="1" x14ac:dyDescent="0.35">
      <c r="B12" s="58"/>
      <c r="C12" s="55"/>
      <c r="D12" s="56" t="s">
        <v>481</v>
      </c>
      <c r="E12" s="40">
        <v>4</v>
      </c>
      <c r="F12" s="57"/>
    </row>
    <row r="13" spans="1:7" s="46" customFormat="1" x14ac:dyDescent="0.35">
      <c r="B13" s="58"/>
      <c r="C13" s="55"/>
      <c r="D13" s="56" t="s">
        <v>482</v>
      </c>
      <c r="E13" s="40">
        <v>5</v>
      </c>
      <c r="F13" s="57"/>
    </row>
    <row r="14" spans="1:7" s="46" customFormat="1" x14ac:dyDescent="0.35">
      <c r="B14" s="58"/>
      <c r="C14" s="55"/>
      <c r="D14" s="56" t="s">
        <v>483</v>
      </c>
      <c r="E14" s="40">
        <v>6</v>
      </c>
      <c r="F14" s="57"/>
    </row>
    <row r="15" spans="1:7" s="46" customFormat="1" x14ac:dyDescent="0.35">
      <c r="B15" s="59"/>
      <c r="C15" s="60"/>
      <c r="D15" s="67" t="s">
        <v>484</v>
      </c>
      <c r="E15" s="67">
        <v>96</v>
      </c>
      <c r="F15" s="62"/>
    </row>
    <row r="16" spans="1:7" s="46" customFormat="1" ht="25.5" x14ac:dyDescent="0.35">
      <c r="B16" s="58">
        <f>B9+1</f>
        <v>703</v>
      </c>
      <c r="C16" s="55" t="s">
        <v>485</v>
      </c>
      <c r="D16" s="56" t="s">
        <v>486</v>
      </c>
      <c r="E16" s="40">
        <v>1</v>
      </c>
      <c r="F16" s="57"/>
    </row>
    <row r="17" spans="2:6" s="46" customFormat="1" x14ac:dyDescent="0.35">
      <c r="B17" s="58"/>
      <c r="C17" s="55"/>
      <c r="D17" s="56" t="s">
        <v>487</v>
      </c>
      <c r="E17" s="40">
        <v>2</v>
      </c>
      <c r="F17" s="57"/>
    </row>
    <row r="18" spans="2:6" s="46" customFormat="1" x14ac:dyDescent="0.35">
      <c r="B18" s="58"/>
      <c r="C18" s="55"/>
      <c r="D18" s="56" t="s">
        <v>488</v>
      </c>
      <c r="E18" s="40">
        <v>3</v>
      </c>
      <c r="F18" s="57"/>
    </row>
    <row r="19" spans="2:6" s="46" customFormat="1" x14ac:dyDescent="0.35">
      <c r="B19" s="59"/>
      <c r="C19" s="60"/>
      <c r="D19" s="61" t="s">
        <v>476</v>
      </c>
      <c r="E19" s="41">
        <v>9</v>
      </c>
      <c r="F19" s="62"/>
    </row>
    <row r="20" spans="2:6" s="46" customFormat="1" ht="25.5" x14ac:dyDescent="0.35">
      <c r="B20" s="63">
        <f>B16+1</f>
        <v>704</v>
      </c>
      <c r="C20" s="64" t="s">
        <v>485</v>
      </c>
      <c r="D20" s="65" t="s">
        <v>489</v>
      </c>
      <c r="E20" s="42">
        <v>1</v>
      </c>
      <c r="F20" s="66"/>
    </row>
    <row r="21" spans="2:6" s="46" customFormat="1" ht="14.25" customHeight="1" x14ac:dyDescent="0.35">
      <c r="B21" s="58"/>
      <c r="C21" s="55"/>
      <c r="D21" s="56" t="s">
        <v>490</v>
      </c>
      <c r="E21" s="40">
        <v>2</v>
      </c>
      <c r="F21" s="57"/>
    </row>
    <row r="22" spans="2:6" s="46" customFormat="1" x14ac:dyDescent="0.35">
      <c r="B22" s="58"/>
      <c r="C22" s="55"/>
      <c r="D22" s="56" t="s">
        <v>491</v>
      </c>
      <c r="E22" s="40">
        <v>3</v>
      </c>
      <c r="F22" s="57"/>
    </row>
    <row r="23" spans="2:6" s="46" customFormat="1" x14ac:dyDescent="0.35">
      <c r="B23" s="59"/>
      <c r="C23" s="60"/>
      <c r="D23" s="61" t="s">
        <v>476</v>
      </c>
      <c r="E23" s="41">
        <v>9</v>
      </c>
      <c r="F23" s="62"/>
    </row>
    <row r="24" spans="2:6" s="46" customFormat="1" x14ac:dyDescent="0.35">
      <c r="B24" s="50"/>
      <c r="C24" s="51" t="s">
        <v>492</v>
      </c>
      <c r="D24" s="68"/>
      <c r="E24" s="43"/>
      <c r="F24" s="69"/>
    </row>
    <row r="25" spans="2:6" s="46" customFormat="1" ht="38.25" x14ac:dyDescent="0.35">
      <c r="B25" s="58">
        <f>B20+1</f>
        <v>705</v>
      </c>
      <c r="C25" s="55" t="s">
        <v>493</v>
      </c>
      <c r="D25" s="70" t="s">
        <v>494</v>
      </c>
      <c r="E25" s="40">
        <v>1</v>
      </c>
      <c r="F25" s="57"/>
    </row>
    <row r="26" spans="2:6" s="46" customFormat="1" x14ac:dyDescent="0.35">
      <c r="B26" s="58"/>
      <c r="C26" s="55"/>
      <c r="D26" s="70" t="s">
        <v>495</v>
      </c>
      <c r="E26" s="40">
        <v>2</v>
      </c>
      <c r="F26" s="57"/>
    </row>
    <row r="27" spans="2:6" s="46" customFormat="1" x14ac:dyDescent="0.35">
      <c r="B27" s="58"/>
      <c r="C27" s="55"/>
      <c r="D27" s="70" t="s">
        <v>496</v>
      </c>
      <c r="E27" s="40">
        <v>3</v>
      </c>
      <c r="F27" s="57"/>
    </row>
    <row r="28" spans="2:6" s="46" customFormat="1" x14ac:dyDescent="0.35">
      <c r="B28" s="58"/>
      <c r="C28" s="55"/>
      <c r="D28" s="70" t="s">
        <v>497</v>
      </c>
      <c r="E28" s="40">
        <v>4</v>
      </c>
      <c r="F28" s="57"/>
    </row>
    <row r="29" spans="2:6" s="46" customFormat="1" ht="14.25" customHeight="1" x14ac:dyDescent="0.35">
      <c r="B29" s="58"/>
      <c r="C29" s="55"/>
      <c r="D29" s="70" t="s">
        <v>498</v>
      </c>
      <c r="E29" s="40">
        <v>5</v>
      </c>
      <c r="F29" s="57"/>
    </row>
    <row r="30" spans="2:6" s="46" customFormat="1" x14ac:dyDescent="0.35">
      <c r="B30" s="58"/>
      <c r="C30" s="55"/>
      <c r="D30" s="56" t="s">
        <v>476</v>
      </c>
      <c r="E30" s="40">
        <v>9</v>
      </c>
      <c r="F30" s="71"/>
    </row>
    <row r="31" spans="2:6" s="46" customFormat="1" ht="27.75" customHeight="1" x14ac:dyDescent="0.35">
      <c r="B31" s="63">
        <f>B25+1</f>
        <v>706</v>
      </c>
      <c r="C31" s="64" t="s">
        <v>499</v>
      </c>
      <c r="D31" s="65" t="s">
        <v>500</v>
      </c>
      <c r="E31" s="42">
        <v>1</v>
      </c>
      <c r="F31" s="66" t="s">
        <v>501</v>
      </c>
    </row>
    <row r="32" spans="2:6" s="46" customFormat="1" x14ac:dyDescent="0.45">
      <c r="B32" s="58"/>
      <c r="C32" s="72"/>
      <c r="D32" s="73" t="s">
        <v>502</v>
      </c>
      <c r="E32" s="72">
        <v>2</v>
      </c>
      <c r="F32" s="72"/>
    </row>
    <row r="33" spans="2:6" x14ac:dyDescent="0.45">
      <c r="B33" s="74"/>
      <c r="C33" s="72"/>
      <c r="D33" s="75" t="s">
        <v>503</v>
      </c>
      <c r="E33" s="76">
        <v>3</v>
      </c>
      <c r="F33" s="76"/>
    </row>
    <row r="34" spans="2:6" x14ac:dyDescent="0.45">
      <c r="B34" s="77"/>
      <c r="C34" s="78"/>
      <c r="D34" s="79" t="s">
        <v>476</v>
      </c>
      <c r="E34" s="80">
        <v>9</v>
      </c>
      <c r="F34" s="80"/>
    </row>
    <row r="35" spans="2:6" ht="25.5" x14ac:dyDescent="0.45">
      <c r="B35" s="81">
        <f>B31+1</f>
        <v>707</v>
      </c>
      <c r="C35" s="82" t="s">
        <v>504</v>
      </c>
      <c r="D35" s="83" t="s">
        <v>505</v>
      </c>
      <c r="E35" s="84">
        <v>1</v>
      </c>
      <c r="F35" s="84"/>
    </row>
    <row r="36" spans="2:6" x14ac:dyDescent="0.45">
      <c r="B36" s="74"/>
      <c r="C36" s="72"/>
      <c r="D36" s="75" t="s">
        <v>506</v>
      </c>
      <c r="E36" s="76">
        <v>2</v>
      </c>
      <c r="F36" s="76"/>
    </row>
    <row r="37" spans="2:6" x14ac:dyDescent="0.45">
      <c r="B37" s="74"/>
      <c r="C37" s="72"/>
      <c r="D37" s="75" t="s">
        <v>507</v>
      </c>
      <c r="E37" s="76">
        <v>3</v>
      </c>
      <c r="F37" s="76"/>
    </row>
    <row r="38" spans="2:6" x14ac:dyDescent="0.45">
      <c r="B38" s="74"/>
      <c r="C38" s="72"/>
      <c r="D38" s="75" t="s">
        <v>508</v>
      </c>
      <c r="E38" s="76">
        <v>4</v>
      </c>
      <c r="F38" s="76"/>
    </row>
    <row r="39" spans="2:6" x14ac:dyDescent="0.45">
      <c r="B39" s="74"/>
      <c r="C39" s="72"/>
      <c r="D39" s="75" t="s">
        <v>509</v>
      </c>
      <c r="E39" s="76">
        <v>5</v>
      </c>
      <c r="F39" s="76"/>
    </row>
    <row r="40" spans="2:6" x14ac:dyDescent="0.45">
      <c r="B40" s="77"/>
      <c r="C40" s="78"/>
      <c r="D40" s="79" t="s">
        <v>510</v>
      </c>
      <c r="E40" s="80">
        <v>96</v>
      </c>
      <c r="F40" s="80"/>
    </row>
    <row r="41" spans="2:6" ht="38.25" x14ac:dyDescent="0.45">
      <c r="B41" s="81">
        <f>B35+1</f>
        <v>708</v>
      </c>
      <c r="C41" s="82" t="s">
        <v>511</v>
      </c>
      <c r="D41" s="83" t="s">
        <v>512</v>
      </c>
      <c r="E41" s="84">
        <v>1</v>
      </c>
      <c r="F41" s="84"/>
    </row>
    <row r="42" spans="2:6" x14ac:dyDescent="0.45">
      <c r="B42" s="74"/>
      <c r="C42" s="72"/>
      <c r="D42" s="75" t="s">
        <v>513</v>
      </c>
      <c r="E42" s="76">
        <v>2</v>
      </c>
      <c r="F42" s="76"/>
    </row>
    <row r="43" spans="2:6" x14ac:dyDescent="0.45">
      <c r="B43" s="74"/>
      <c r="C43" s="72"/>
      <c r="D43" s="75" t="s">
        <v>514</v>
      </c>
      <c r="E43" s="76">
        <v>3</v>
      </c>
      <c r="F43" s="76"/>
    </row>
    <row r="44" spans="2:6" x14ac:dyDescent="0.45">
      <c r="B44" s="74"/>
      <c r="C44" s="72"/>
      <c r="D44" s="75" t="s">
        <v>515</v>
      </c>
      <c r="E44" s="76">
        <v>4</v>
      </c>
      <c r="F44" s="76"/>
    </row>
    <row r="45" spans="2:6" x14ac:dyDescent="0.45">
      <c r="B45" s="74"/>
      <c r="C45" s="72"/>
      <c r="D45" s="75" t="s">
        <v>516</v>
      </c>
      <c r="E45" s="76">
        <v>5</v>
      </c>
      <c r="F45" s="76"/>
    </row>
    <row r="46" spans="2:6" x14ac:dyDescent="0.45">
      <c r="B46" s="77"/>
      <c r="C46" s="78"/>
      <c r="D46" s="79" t="s">
        <v>476</v>
      </c>
      <c r="E46" s="80">
        <v>9</v>
      </c>
      <c r="F46" s="80"/>
    </row>
    <row r="47" spans="2:6" ht="25.5" x14ac:dyDescent="0.45">
      <c r="B47" s="81">
        <f>B41+1</f>
        <v>709</v>
      </c>
      <c r="C47" s="82" t="s">
        <v>517</v>
      </c>
      <c r="D47" s="83" t="s">
        <v>494</v>
      </c>
      <c r="E47" s="84">
        <v>1</v>
      </c>
      <c r="F47" s="84"/>
    </row>
    <row r="48" spans="2:6" x14ac:dyDescent="0.45">
      <c r="B48" s="74"/>
      <c r="C48" s="72"/>
      <c r="D48" s="75" t="s">
        <v>495</v>
      </c>
      <c r="E48" s="76">
        <v>2</v>
      </c>
      <c r="F48" s="76"/>
    </row>
    <row r="49" spans="2:6" x14ac:dyDescent="0.45">
      <c r="B49" s="74"/>
      <c r="C49" s="72"/>
      <c r="D49" s="75" t="s">
        <v>518</v>
      </c>
      <c r="E49" s="76">
        <v>3</v>
      </c>
      <c r="F49" s="76"/>
    </row>
    <row r="50" spans="2:6" x14ac:dyDescent="0.45">
      <c r="B50" s="74"/>
      <c r="C50" s="72"/>
      <c r="D50" s="75" t="s">
        <v>497</v>
      </c>
      <c r="E50" s="76">
        <v>4</v>
      </c>
      <c r="F50" s="76"/>
    </row>
    <row r="51" spans="2:6" x14ac:dyDescent="0.45">
      <c r="B51" s="74"/>
      <c r="C51" s="72"/>
      <c r="D51" s="75" t="s">
        <v>498</v>
      </c>
      <c r="E51" s="76">
        <v>5</v>
      </c>
      <c r="F51" s="76"/>
    </row>
    <row r="52" spans="2:6" x14ac:dyDescent="0.45">
      <c r="B52" s="77"/>
      <c r="C52" s="78"/>
      <c r="D52" s="79" t="s">
        <v>476</v>
      </c>
      <c r="E52" s="80">
        <v>9</v>
      </c>
      <c r="F52" s="80"/>
    </row>
    <row r="53" spans="2:6" x14ac:dyDescent="0.45">
      <c r="B53" s="81">
        <f>B47+1</f>
        <v>710</v>
      </c>
      <c r="C53" s="82" t="s">
        <v>519</v>
      </c>
      <c r="D53" s="83" t="s">
        <v>520</v>
      </c>
      <c r="E53" s="84">
        <v>1</v>
      </c>
      <c r="F53" s="84"/>
    </row>
    <row r="54" spans="2:6" x14ac:dyDescent="0.45">
      <c r="B54" s="74"/>
      <c r="C54" s="72"/>
      <c r="D54" s="75" t="s">
        <v>521</v>
      </c>
      <c r="E54" s="76">
        <v>2</v>
      </c>
      <c r="F54" s="76"/>
    </row>
    <row r="55" spans="2:6" x14ac:dyDescent="0.45">
      <c r="B55" s="74"/>
      <c r="C55" s="72"/>
      <c r="D55" s="75" t="s">
        <v>522</v>
      </c>
      <c r="E55" s="76">
        <v>3</v>
      </c>
      <c r="F55" s="76"/>
    </row>
    <row r="56" spans="2:6" x14ac:dyDescent="0.45">
      <c r="B56" s="74"/>
      <c r="C56" s="72"/>
      <c r="D56" s="75" t="s">
        <v>523</v>
      </c>
      <c r="E56" s="76">
        <v>4</v>
      </c>
      <c r="F56" s="76"/>
    </row>
    <row r="57" spans="2:6" x14ac:dyDescent="0.45">
      <c r="B57" s="74"/>
      <c r="C57" s="72"/>
      <c r="D57" s="75" t="s">
        <v>524</v>
      </c>
      <c r="E57" s="76">
        <v>5</v>
      </c>
      <c r="F57" s="76"/>
    </row>
    <row r="58" spans="2:6" x14ac:dyDescent="0.45">
      <c r="B58" s="74"/>
      <c r="C58" s="72"/>
      <c r="D58" s="75" t="s">
        <v>525</v>
      </c>
      <c r="E58" s="76">
        <v>6</v>
      </c>
      <c r="F58" s="76"/>
    </row>
    <row r="59" spans="2:6" x14ac:dyDescent="0.45">
      <c r="B59" s="77"/>
      <c r="C59" s="78"/>
      <c r="D59" s="79" t="s">
        <v>510</v>
      </c>
      <c r="E59" s="80">
        <v>96</v>
      </c>
      <c r="F59" s="80"/>
    </row>
  </sheetData>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837B1-90BA-4D96-B82B-E6CBE382CC7D}">
  <sheetPr>
    <tabColor rgb="FF00B050"/>
  </sheetPr>
  <dimension ref="A1:J103"/>
  <sheetViews>
    <sheetView zoomScale="72" zoomScaleNormal="80" workbookViewId="0">
      <pane ySplit="3" topLeftCell="A68" activePane="bottomLeft" state="frozen"/>
      <selection activeCell="H26" sqref="H26"/>
      <selection pane="bottomLeft" activeCell="B78" sqref="B78"/>
    </sheetView>
  </sheetViews>
  <sheetFormatPr defaultColWidth="9.06640625" defaultRowHeight="12.75" x14ac:dyDescent="0.35"/>
  <cols>
    <col min="1" max="1" width="30.73046875" style="23" customWidth="1"/>
    <col min="2" max="2" width="9.06640625" style="137"/>
    <col min="3" max="3" width="47.33203125" style="23" customWidth="1"/>
    <col min="4" max="4" width="48" style="23" customWidth="1"/>
    <col min="5" max="5" width="9.33203125" style="23" customWidth="1"/>
    <col min="6" max="6" width="6.265625" style="23" customWidth="1"/>
    <col min="7" max="7" width="43.73046875" style="23" customWidth="1"/>
    <col min="8" max="8" width="46.33203125" style="23" customWidth="1"/>
    <col min="9" max="9" width="12.33203125" style="23" customWidth="1"/>
    <col min="10" max="10" width="11.265625" style="23" customWidth="1"/>
    <col min="11" max="16384" width="9.06640625" style="23"/>
  </cols>
  <sheetData>
    <row r="1" spans="1:10" x14ac:dyDescent="0.35">
      <c r="B1" s="137" t="s">
        <v>252</v>
      </c>
      <c r="D1" s="185">
        <f>1+1</f>
        <v>2</v>
      </c>
      <c r="G1" s="23">
        <f>COUNT(B7:B75)</f>
        <v>14</v>
      </c>
    </row>
    <row r="2" spans="1:10" s="186" customFormat="1" x14ac:dyDescent="0.45">
      <c r="A2" s="186" t="s">
        <v>109</v>
      </c>
      <c r="B2" s="130" t="s">
        <v>2</v>
      </c>
      <c r="C2" s="182" t="s">
        <v>3</v>
      </c>
      <c r="D2" s="186" t="s">
        <v>4</v>
      </c>
      <c r="E2" s="186" t="s">
        <v>5</v>
      </c>
      <c r="F2" s="186" t="s">
        <v>5</v>
      </c>
      <c r="G2" s="186" t="s">
        <v>7</v>
      </c>
      <c r="H2" s="186" t="s">
        <v>6</v>
      </c>
      <c r="I2" s="186" t="s">
        <v>9</v>
      </c>
      <c r="J2" s="186" t="s">
        <v>10</v>
      </c>
    </row>
    <row r="4" spans="1:10" x14ac:dyDescent="0.35">
      <c r="B4" s="187"/>
      <c r="C4" s="188" t="s">
        <v>253</v>
      </c>
      <c r="D4" s="189"/>
      <c r="E4" s="189"/>
      <c r="F4" s="189"/>
      <c r="G4" s="189"/>
      <c r="H4" s="190" t="s">
        <v>254</v>
      </c>
    </row>
    <row r="5" spans="1:10" x14ac:dyDescent="0.35">
      <c r="B5" s="191"/>
      <c r="C5" s="192"/>
      <c r="D5" s="183"/>
      <c r="E5" s="183"/>
      <c r="F5" s="183"/>
      <c r="G5" s="183"/>
      <c r="H5" s="193"/>
    </row>
    <row r="6" spans="1:10" x14ac:dyDescent="0.35">
      <c r="B6" s="191"/>
      <c r="C6" s="192"/>
      <c r="D6" s="183"/>
      <c r="E6" s="183"/>
      <c r="F6" s="183"/>
      <c r="G6" s="183"/>
      <c r="H6" s="193"/>
    </row>
    <row r="7" spans="1:10" ht="15" customHeight="1" x14ac:dyDescent="0.35">
      <c r="B7" s="483">
        <f>401</f>
        <v>401</v>
      </c>
      <c r="C7" s="482" t="s">
        <v>534</v>
      </c>
      <c r="D7" s="183" t="s">
        <v>114</v>
      </c>
      <c r="E7" s="183">
        <v>1</v>
      </c>
      <c r="F7" s="183"/>
      <c r="G7" s="194" t="s">
        <v>255</v>
      </c>
      <c r="H7" s="486" t="s">
        <v>535</v>
      </c>
    </row>
    <row r="8" spans="1:10" x14ac:dyDescent="0.35">
      <c r="B8" s="483"/>
      <c r="C8" s="482"/>
      <c r="D8" s="183" t="s">
        <v>115</v>
      </c>
      <c r="E8" s="183">
        <v>2</v>
      </c>
      <c r="F8" s="194"/>
      <c r="G8" s="194" t="s">
        <v>116</v>
      </c>
      <c r="H8" s="486"/>
    </row>
    <row r="9" spans="1:10" x14ac:dyDescent="0.35">
      <c r="B9" s="483"/>
      <c r="C9" s="482"/>
      <c r="D9" s="183" t="s">
        <v>117</v>
      </c>
      <c r="E9" s="183">
        <v>3</v>
      </c>
      <c r="F9" s="194"/>
      <c r="G9" s="194" t="s">
        <v>118</v>
      </c>
      <c r="H9" s="486"/>
    </row>
    <row r="10" spans="1:10" x14ac:dyDescent="0.35">
      <c r="B10" s="483"/>
      <c r="C10" s="482"/>
      <c r="D10" s="183" t="s">
        <v>119</v>
      </c>
      <c r="E10" s="183">
        <v>4</v>
      </c>
      <c r="F10" s="194"/>
      <c r="G10" s="194" t="s">
        <v>256</v>
      </c>
      <c r="H10" s="486"/>
    </row>
    <row r="11" spans="1:10" ht="25.5" x14ac:dyDescent="0.35">
      <c r="B11" s="483"/>
      <c r="C11" s="482"/>
      <c r="D11" s="195" t="s">
        <v>120</v>
      </c>
      <c r="E11" s="183">
        <v>5</v>
      </c>
      <c r="F11" s="194"/>
      <c r="G11" s="196" t="s">
        <v>257</v>
      </c>
      <c r="H11" s="486"/>
    </row>
    <row r="12" spans="1:10" x14ac:dyDescent="0.35">
      <c r="B12" s="483"/>
      <c r="C12" s="482"/>
      <c r="D12" s="183" t="s">
        <v>530</v>
      </c>
      <c r="E12" s="183">
        <v>6</v>
      </c>
      <c r="F12" s="194"/>
      <c r="G12" s="197" t="s">
        <v>531</v>
      </c>
      <c r="H12" s="486"/>
    </row>
    <row r="13" spans="1:10" ht="25.5" x14ac:dyDescent="0.35">
      <c r="B13" s="483"/>
      <c r="C13" s="482"/>
      <c r="D13" s="195" t="s">
        <v>532</v>
      </c>
      <c r="E13" s="183">
        <v>7</v>
      </c>
      <c r="F13" s="194"/>
      <c r="G13" s="196" t="s">
        <v>533</v>
      </c>
      <c r="H13" s="486"/>
    </row>
    <row r="14" spans="1:10" x14ac:dyDescent="0.35">
      <c r="B14" s="483"/>
      <c r="C14" s="482"/>
      <c r="D14" s="183" t="s">
        <v>121</v>
      </c>
      <c r="E14" s="183">
        <v>8</v>
      </c>
      <c r="F14" s="194"/>
      <c r="G14" s="194" t="s">
        <v>258</v>
      </c>
      <c r="H14" s="486"/>
      <c r="I14" s="23" t="str">
        <f>CONCATENATE("Skip to ",B25)</f>
        <v>Skip to 402</v>
      </c>
    </row>
    <row r="15" spans="1:10" x14ac:dyDescent="0.35">
      <c r="B15" s="483"/>
      <c r="C15" s="482"/>
      <c r="D15" s="183" t="s">
        <v>122</v>
      </c>
      <c r="E15" s="183">
        <v>9</v>
      </c>
      <c r="F15" s="194"/>
      <c r="G15" s="194" t="s">
        <v>259</v>
      </c>
      <c r="H15" s="486"/>
    </row>
    <row r="16" spans="1:10" x14ac:dyDescent="0.35">
      <c r="B16" s="483"/>
      <c r="C16" s="482"/>
      <c r="D16" s="183" t="s">
        <v>123</v>
      </c>
      <c r="E16" s="183">
        <v>10</v>
      </c>
      <c r="F16" s="194"/>
      <c r="G16" s="194" t="s">
        <v>124</v>
      </c>
      <c r="H16" s="486"/>
    </row>
    <row r="17" spans="1:8" x14ac:dyDescent="0.35">
      <c r="B17" s="483"/>
      <c r="C17" s="482"/>
      <c r="D17" s="183" t="s">
        <v>125</v>
      </c>
      <c r="E17" s="183">
        <v>11</v>
      </c>
      <c r="F17" s="194"/>
      <c r="G17" s="194" t="s">
        <v>126</v>
      </c>
      <c r="H17" s="486"/>
    </row>
    <row r="18" spans="1:8" x14ac:dyDescent="0.35">
      <c r="B18" s="483"/>
      <c r="C18" s="482"/>
      <c r="D18" s="183" t="s">
        <v>127</v>
      </c>
      <c r="E18" s="183">
        <v>12</v>
      </c>
      <c r="F18" s="194"/>
      <c r="G18" s="194" t="s">
        <v>260</v>
      </c>
      <c r="H18" s="486"/>
    </row>
    <row r="19" spans="1:8" x14ac:dyDescent="0.35">
      <c r="B19" s="483"/>
      <c r="C19" s="482"/>
      <c r="D19" s="183" t="s">
        <v>128</v>
      </c>
      <c r="E19" s="183">
        <v>13</v>
      </c>
      <c r="F19" s="194"/>
      <c r="G19" s="194" t="s">
        <v>129</v>
      </c>
      <c r="H19" s="486"/>
    </row>
    <row r="20" spans="1:8" x14ac:dyDescent="0.35">
      <c r="B20" s="483"/>
      <c r="C20" s="482"/>
      <c r="D20" s="183" t="s">
        <v>130</v>
      </c>
      <c r="E20" s="183">
        <v>14</v>
      </c>
      <c r="F20" s="194"/>
      <c r="G20" s="194" t="s">
        <v>131</v>
      </c>
      <c r="H20" s="486"/>
    </row>
    <row r="21" spans="1:8" x14ac:dyDescent="0.35">
      <c r="B21" s="483"/>
      <c r="C21" s="482"/>
      <c r="D21" s="183" t="s">
        <v>132</v>
      </c>
      <c r="E21" s="183">
        <v>15</v>
      </c>
      <c r="F21" s="194"/>
      <c r="G21" s="194" t="s">
        <v>133</v>
      </c>
      <c r="H21" s="486"/>
    </row>
    <row r="22" spans="1:8" x14ac:dyDescent="0.35">
      <c r="B22" s="483"/>
      <c r="C22" s="482"/>
      <c r="D22" s="183" t="s">
        <v>134</v>
      </c>
      <c r="E22" s="183">
        <v>16</v>
      </c>
      <c r="F22" s="194"/>
      <c r="G22" s="194" t="s">
        <v>135</v>
      </c>
      <c r="H22" s="486"/>
    </row>
    <row r="23" spans="1:8" x14ac:dyDescent="0.35">
      <c r="B23" s="483"/>
      <c r="C23" s="482"/>
      <c r="D23" s="183" t="s">
        <v>112</v>
      </c>
      <c r="E23" s="183">
        <v>17</v>
      </c>
      <c r="F23" s="194"/>
      <c r="G23" s="194" t="s">
        <v>113</v>
      </c>
      <c r="H23" s="486"/>
    </row>
    <row r="24" spans="1:8" x14ac:dyDescent="0.35">
      <c r="B24" s="191"/>
      <c r="C24" s="183"/>
      <c r="D24" s="183"/>
      <c r="E24" s="183"/>
      <c r="F24" s="194"/>
      <c r="G24" s="194"/>
      <c r="H24" s="198"/>
    </row>
    <row r="25" spans="1:8" ht="23.25" customHeight="1" x14ac:dyDescent="0.35">
      <c r="A25" s="129" t="str">
        <f>CONCATENATE("If Q",B7,"=8")</f>
        <v>If Q401=8</v>
      </c>
      <c r="B25" s="485">
        <f>B7+1</f>
        <v>402</v>
      </c>
      <c r="C25" s="482" t="s">
        <v>536</v>
      </c>
      <c r="D25" s="183" t="s">
        <v>19</v>
      </c>
      <c r="E25" s="183">
        <v>1</v>
      </c>
      <c r="F25" s="183"/>
      <c r="G25" s="183" t="s">
        <v>21</v>
      </c>
      <c r="H25" s="484" t="s">
        <v>261</v>
      </c>
    </row>
    <row r="26" spans="1:8" ht="36" customHeight="1" x14ac:dyDescent="0.35">
      <c r="B26" s="485"/>
      <c r="C26" s="482"/>
      <c r="D26" s="183" t="s">
        <v>22</v>
      </c>
      <c r="E26" s="183">
        <v>2</v>
      </c>
      <c r="F26" s="183"/>
      <c r="G26" s="183" t="s">
        <v>23</v>
      </c>
      <c r="H26" s="484"/>
    </row>
    <row r="27" spans="1:8" x14ac:dyDescent="0.35">
      <c r="B27" s="191"/>
      <c r="C27" s="183"/>
      <c r="D27" s="183"/>
      <c r="E27" s="183"/>
      <c r="F27" s="183"/>
      <c r="G27" s="183"/>
      <c r="H27" s="198"/>
    </row>
    <row r="28" spans="1:8" ht="25.5" x14ac:dyDescent="0.35">
      <c r="B28" s="191"/>
      <c r="C28" s="199" t="s">
        <v>262</v>
      </c>
      <c r="D28" s="183"/>
      <c r="E28" s="183"/>
      <c r="F28" s="183"/>
      <c r="G28" s="192"/>
      <c r="H28" s="193" t="s">
        <v>263</v>
      </c>
    </row>
    <row r="29" spans="1:8" x14ac:dyDescent="0.35">
      <c r="B29" s="191"/>
      <c r="C29" s="183"/>
      <c r="D29" s="183"/>
      <c r="E29" s="183"/>
      <c r="F29" s="183"/>
      <c r="G29" s="183"/>
      <c r="H29" s="198"/>
    </row>
    <row r="30" spans="1:8" x14ac:dyDescent="0.35">
      <c r="B30" s="483">
        <f>B25+1</f>
        <v>403</v>
      </c>
      <c r="C30" s="482" t="s">
        <v>264</v>
      </c>
      <c r="D30" s="183" t="s">
        <v>19</v>
      </c>
      <c r="E30" s="183">
        <v>1</v>
      </c>
      <c r="F30" s="183"/>
      <c r="G30" s="183" t="s">
        <v>21</v>
      </c>
      <c r="H30" s="484" t="s">
        <v>265</v>
      </c>
    </row>
    <row r="31" spans="1:8" x14ac:dyDescent="0.35">
      <c r="B31" s="483"/>
      <c r="C31" s="482"/>
      <c r="D31" s="183" t="s">
        <v>22</v>
      </c>
      <c r="E31" s="183">
        <v>2</v>
      </c>
      <c r="F31" s="183"/>
      <c r="G31" s="183" t="s">
        <v>23</v>
      </c>
      <c r="H31" s="484"/>
    </row>
    <row r="32" spans="1:8" x14ac:dyDescent="0.35">
      <c r="B32" s="483"/>
      <c r="C32" s="482"/>
      <c r="D32" s="183" t="s">
        <v>266</v>
      </c>
      <c r="E32" s="183">
        <v>3</v>
      </c>
      <c r="F32" s="183"/>
      <c r="G32" s="183" t="s">
        <v>267</v>
      </c>
      <c r="H32" s="484"/>
    </row>
    <row r="33" spans="2:8" x14ac:dyDescent="0.35">
      <c r="B33" s="483">
        <f>B30+1</f>
        <v>404</v>
      </c>
      <c r="C33" s="482" t="s">
        <v>268</v>
      </c>
      <c r="D33" s="183" t="s">
        <v>19</v>
      </c>
      <c r="E33" s="183">
        <v>1</v>
      </c>
      <c r="F33" s="183"/>
      <c r="G33" s="183" t="s">
        <v>21</v>
      </c>
      <c r="H33" s="484" t="s">
        <v>269</v>
      </c>
    </row>
    <row r="34" spans="2:8" x14ac:dyDescent="0.35">
      <c r="B34" s="483"/>
      <c r="C34" s="482"/>
      <c r="D34" s="183" t="s">
        <v>22</v>
      </c>
      <c r="E34" s="183">
        <v>2</v>
      </c>
      <c r="F34" s="183"/>
      <c r="G34" s="183" t="s">
        <v>23</v>
      </c>
      <c r="H34" s="484"/>
    </row>
    <row r="35" spans="2:8" x14ac:dyDescent="0.35">
      <c r="B35" s="483"/>
      <c r="C35" s="482"/>
      <c r="D35" s="183" t="s">
        <v>270</v>
      </c>
      <c r="E35" s="183">
        <v>3</v>
      </c>
      <c r="F35" s="183"/>
      <c r="G35" s="183" t="s">
        <v>271</v>
      </c>
      <c r="H35" s="484"/>
    </row>
    <row r="36" spans="2:8" x14ac:dyDescent="0.35">
      <c r="B36" s="483">
        <f>B33+1</f>
        <v>405</v>
      </c>
      <c r="C36" s="482" t="s">
        <v>272</v>
      </c>
      <c r="D36" s="183" t="s">
        <v>19</v>
      </c>
      <c r="E36" s="183">
        <v>1</v>
      </c>
      <c r="F36" s="183"/>
      <c r="G36" s="183" t="s">
        <v>21</v>
      </c>
      <c r="H36" s="484" t="s">
        <v>273</v>
      </c>
    </row>
    <row r="37" spans="2:8" x14ac:dyDescent="0.35">
      <c r="B37" s="483"/>
      <c r="C37" s="482"/>
      <c r="D37" s="183" t="s">
        <v>22</v>
      </c>
      <c r="E37" s="183">
        <v>2</v>
      </c>
      <c r="F37" s="183"/>
      <c r="G37" s="183" t="s">
        <v>23</v>
      </c>
      <c r="H37" s="484"/>
    </row>
    <row r="38" spans="2:8" x14ac:dyDescent="0.35">
      <c r="B38" s="483"/>
      <c r="C38" s="482"/>
      <c r="D38" s="183" t="s">
        <v>274</v>
      </c>
      <c r="E38" s="183">
        <v>3</v>
      </c>
      <c r="F38" s="183"/>
      <c r="G38" s="183" t="s">
        <v>275</v>
      </c>
      <c r="H38" s="484"/>
    </row>
    <row r="39" spans="2:8" x14ac:dyDescent="0.35">
      <c r="B39" s="483">
        <f>B36+1</f>
        <v>406</v>
      </c>
      <c r="C39" s="482" t="s">
        <v>276</v>
      </c>
      <c r="D39" s="183" t="s">
        <v>19</v>
      </c>
      <c r="E39" s="183">
        <v>1</v>
      </c>
      <c r="F39" s="183"/>
      <c r="G39" s="183" t="s">
        <v>21</v>
      </c>
      <c r="H39" s="183" t="s">
        <v>277</v>
      </c>
    </row>
    <row r="40" spans="2:8" x14ac:dyDescent="0.35">
      <c r="B40" s="483"/>
      <c r="C40" s="482"/>
      <c r="D40" s="183" t="s">
        <v>22</v>
      </c>
      <c r="E40" s="183">
        <v>2</v>
      </c>
      <c r="F40" s="183"/>
      <c r="G40" s="183" t="s">
        <v>23</v>
      </c>
      <c r="H40" s="183"/>
    </row>
    <row r="41" spans="2:8" x14ac:dyDescent="0.35">
      <c r="B41" s="483"/>
      <c r="C41" s="482"/>
      <c r="D41" s="183" t="s">
        <v>278</v>
      </c>
      <c r="E41" s="183">
        <v>3</v>
      </c>
      <c r="F41" s="183"/>
      <c r="G41" s="183" t="s">
        <v>279</v>
      </c>
      <c r="H41" s="183"/>
    </row>
    <row r="42" spans="2:8" x14ac:dyDescent="0.35">
      <c r="B42" s="483">
        <f>B39+1</f>
        <v>407</v>
      </c>
      <c r="C42" s="482" t="s">
        <v>280</v>
      </c>
      <c r="D42" s="183" t="s">
        <v>19</v>
      </c>
      <c r="E42" s="183">
        <v>1</v>
      </c>
      <c r="F42" s="183"/>
      <c r="G42" s="183" t="s">
        <v>21</v>
      </c>
      <c r="H42" s="183" t="s">
        <v>281</v>
      </c>
    </row>
    <row r="43" spans="2:8" x14ac:dyDescent="0.35">
      <c r="B43" s="483"/>
      <c r="C43" s="482"/>
      <c r="D43" s="183" t="s">
        <v>22</v>
      </c>
      <c r="E43" s="183">
        <v>2</v>
      </c>
      <c r="F43" s="183"/>
      <c r="G43" s="183" t="s">
        <v>23</v>
      </c>
      <c r="H43" s="183"/>
    </row>
    <row r="44" spans="2:8" x14ac:dyDescent="0.35">
      <c r="B44" s="483"/>
      <c r="C44" s="482"/>
      <c r="D44" s="183" t="s">
        <v>282</v>
      </c>
      <c r="E44" s="183">
        <v>3</v>
      </c>
      <c r="F44" s="183"/>
      <c r="G44" s="183" t="s">
        <v>283</v>
      </c>
      <c r="H44" s="183"/>
    </row>
    <row r="45" spans="2:8" ht="15" customHeight="1" x14ac:dyDescent="0.35">
      <c r="B45" s="483">
        <f>B42+1</f>
        <v>408</v>
      </c>
      <c r="C45" s="482" t="s">
        <v>537</v>
      </c>
      <c r="D45" s="183" t="s">
        <v>19</v>
      </c>
      <c r="E45" s="183">
        <v>1</v>
      </c>
      <c r="F45" s="183"/>
      <c r="G45" s="183" t="s">
        <v>21</v>
      </c>
      <c r="H45" s="183" t="s">
        <v>284</v>
      </c>
    </row>
    <row r="46" spans="2:8" x14ac:dyDescent="0.35">
      <c r="B46" s="483"/>
      <c r="C46" s="482"/>
      <c r="D46" s="183" t="s">
        <v>22</v>
      </c>
      <c r="E46" s="183">
        <v>2</v>
      </c>
      <c r="F46" s="183"/>
      <c r="G46" s="183" t="s">
        <v>23</v>
      </c>
      <c r="H46" s="183"/>
    </row>
    <row r="47" spans="2:8" x14ac:dyDescent="0.35">
      <c r="B47" s="483"/>
      <c r="C47" s="482"/>
      <c r="D47" s="183" t="s">
        <v>285</v>
      </c>
      <c r="E47" s="183">
        <v>3</v>
      </c>
      <c r="F47" s="183"/>
      <c r="G47" s="133" t="s">
        <v>286</v>
      </c>
      <c r="H47" s="183"/>
    </row>
    <row r="48" spans="2:8" ht="15" customHeight="1" x14ac:dyDescent="0.35">
      <c r="B48" s="483">
        <f>B45+1</f>
        <v>409</v>
      </c>
      <c r="C48" s="382" t="s">
        <v>538</v>
      </c>
      <c r="D48" s="183" t="s">
        <v>19</v>
      </c>
      <c r="E48" s="183">
        <v>1</v>
      </c>
      <c r="F48" s="183"/>
      <c r="G48" s="183" t="s">
        <v>21</v>
      </c>
      <c r="H48" s="183" t="s">
        <v>287</v>
      </c>
    </row>
    <row r="49" spans="2:8" x14ac:dyDescent="0.35">
      <c r="B49" s="483"/>
      <c r="C49" s="482"/>
      <c r="D49" s="183" t="s">
        <v>22</v>
      </c>
      <c r="E49" s="183">
        <v>2</v>
      </c>
      <c r="F49" s="183"/>
      <c r="G49" s="183" t="s">
        <v>23</v>
      </c>
      <c r="H49" s="183"/>
    </row>
    <row r="50" spans="2:8" x14ac:dyDescent="0.35">
      <c r="B50" s="483"/>
      <c r="C50" s="482"/>
      <c r="D50" s="183" t="s">
        <v>288</v>
      </c>
      <c r="E50" s="183">
        <v>3</v>
      </c>
      <c r="F50" s="183"/>
      <c r="G50" s="183" t="s">
        <v>289</v>
      </c>
      <c r="H50" s="183"/>
    </row>
    <row r="51" spans="2:8" ht="30.75" customHeight="1" x14ac:dyDescent="0.35">
      <c r="B51" s="483"/>
      <c r="C51" s="482"/>
      <c r="D51" s="183" t="s">
        <v>290</v>
      </c>
      <c r="E51" s="183">
        <v>4</v>
      </c>
      <c r="F51" s="183"/>
      <c r="G51" s="183" t="s">
        <v>291</v>
      </c>
      <c r="H51" s="183"/>
    </row>
    <row r="52" spans="2:8" ht="15" customHeight="1" x14ac:dyDescent="0.35">
      <c r="B52" s="483">
        <f>B48+1</f>
        <v>410</v>
      </c>
      <c r="C52" s="482" t="s">
        <v>292</v>
      </c>
      <c r="D52" s="183" t="s">
        <v>19</v>
      </c>
      <c r="E52" s="183">
        <v>1</v>
      </c>
      <c r="F52" s="183"/>
      <c r="G52" s="183" t="s">
        <v>21</v>
      </c>
      <c r="H52" s="183" t="s">
        <v>293</v>
      </c>
    </row>
    <row r="53" spans="2:8" x14ac:dyDescent="0.35">
      <c r="B53" s="483"/>
      <c r="C53" s="482"/>
      <c r="D53" s="183" t="s">
        <v>22</v>
      </c>
      <c r="E53" s="183">
        <v>2</v>
      </c>
      <c r="F53" s="183"/>
      <c r="G53" s="183" t="s">
        <v>23</v>
      </c>
      <c r="H53" s="183"/>
    </row>
    <row r="54" spans="2:8" x14ac:dyDescent="0.35">
      <c r="B54" s="483"/>
      <c r="C54" s="482"/>
      <c r="D54" s="183" t="s">
        <v>294</v>
      </c>
      <c r="E54" s="183">
        <v>3</v>
      </c>
      <c r="F54" s="183"/>
      <c r="G54" s="183" t="s">
        <v>295</v>
      </c>
      <c r="H54" s="183"/>
    </row>
    <row r="55" spans="2:8" x14ac:dyDescent="0.35">
      <c r="B55" s="483"/>
      <c r="C55" s="482"/>
      <c r="D55" s="183" t="s">
        <v>290</v>
      </c>
      <c r="E55" s="183">
        <v>4</v>
      </c>
      <c r="F55" s="183"/>
      <c r="G55" s="183" t="s">
        <v>291</v>
      </c>
      <c r="H55" s="183"/>
    </row>
    <row r="56" spans="2:8" ht="15" customHeight="1" x14ac:dyDescent="0.35">
      <c r="B56" s="446">
        <f>B52+1</f>
        <v>411</v>
      </c>
      <c r="C56" s="482" t="s">
        <v>296</v>
      </c>
      <c r="D56" s="183" t="s">
        <v>19</v>
      </c>
      <c r="E56" s="183">
        <v>1</v>
      </c>
      <c r="F56" s="183"/>
      <c r="G56" s="183" t="s">
        <v>21</v>
      </c>
      <c r="H56" s="183" t="s">
        <v>297</v>
      </c>
    </row>
    <row r="57" spans="2:8" x14ac:dyDescent="0.35">
      <c r="B57" s="454"/>
      <c r="C57" s="482"/>
      <c r="D57" s="183" t="s">
        <v>298</v>
      </c>
      <c r="E57" s="183">
        <v>2</v>
      </c>
      <c r="F57" s="183"/>
      <c r="G57" s="183" t="s">
        <v>299</v>
      </c>
      <c r="H57" s="183"/>
    </row>
    <row r="58" spans="2:8" x14ac:dyDescent="0.35">
      <c r="B58" s="454"/>
      <c r="C58" s="482"/>
      <c r="D58" s="183" t="s">
        <v>22</v>
      </c>
      <c r="E58" s="183">
        <v>3</v>
      </c>
      <c r="F58" s="183"/>
      <c r="G58" s="183" t="s">
        <v>23</v>
      </c>
      <c r="H58" s="183"/>
    </row>
    <row r="59" spans="2:8" x14ac:dyDescent="0.35">
      <c r="B59" s="454"/>
      <c r="C59" s="482"/>
      <c r="D59" s="183" t="s">
        <v>300</v>
      </c>
      <c r="E59" s="183">
        <v>4</v>
      </c>
      <c r="F59" s="183"/>
      <c r="G59" s="183" t="s">
        <v>539</v>
      </c>
      <c r="H59" s="183"/>
    </row>
    <row r="60" spans="2:8" x14ac:dyDescent="0.35">
      <c r="B60" s="447"/>
      <c r="C60" s="482"/>
      <c r="D60" s="183" t="s">
        <v>301</v>
      </c>
      <c r="E60" s="183">
        <v>5</v>
      </c>
      <c r="F60" s="183"/>
      <c r="G60" s="183" t="s">
        <v>540</v>
      </c>
      <c r="H60" s="183"/>
    </row>
    <row r="61" spans="2:8" ht="15" customHeight="1" x14ac:dyDescent="0.35">
      <c r="B61" s="200"/>
      <c r="C61" s="201"/>
      <c r="D61" s="183"/>
      <c r="E61" s="183"/>
      <c r="F61" s="183"/>
      <c r="G61" s="183"/>
      <c r="H61" s="183"/>
    </row>
    <row r="62" spans="2:8" ht="14.65" customHeight="1" x14ac:dyDescent="0.35">
      <c r="B62" s="446">
        <f>B56+1</f>
        <v>412</v>
      </c>
      <c r="C62" s="482" t="s">
        <v>302</v>
      </c>
      <c r="D62" s="183" t="s">
        <v>19</v>
      </c>
      <c r="E62" s="183">
        <v>1</v>
      </c>
      <c r="F62" s="183"/>
      <c r="G62" s="183" t="s">
        <v>21</v>
      </c>
      <c r="H62" s="183" t="s">
        <v>303</v>
      </c>
    </row>
    <row r="63" spans="2:8" x14ac:dyDescent="0.35">
      <c r="B63" s="454"/>
      <c r="C63" s="482"/>
      <c r="D63" s="183" t="s">
        <v>22</v>
      </c>
      <c r="E63" s="183">
        <v>2</v>
      </c>
      <c r="F63" s="183"/>
      <c r="G63" s="183" t="s">
        <v>23</v>
      </c>
      <c r="H63" s="183"/>
    </row>
    <row r="64" spans="2:8" x14ac:dyDescent="0.35">
      <c r="B64" s="447"/>
      <c r="C64" s="482"/>
      <c r="D64" s="183" t="s">
        <v>304</v>
      </c>
      <c r="E64" s="183">
        <v>3</v>
      </c>
      <c r="F64" s="183"/>
      <c r="G64" s="183" t="s">
        <v>305</v>
      </c>
      <c r="H64" s="183"/>
    </row>
    <row r="65" spans="2:9" ht="15" customHeight="1" x14ac:dyDescent="0.35">
      <c r="B65" s="200"/>
      <c r="C65" s="183"/>
      <c r="D65" s="183"/>
      <c r="E65" s="183"/>
      <c r="F65" s="183"/>
      <c r="G65" s="183"/>
      <c r="H65" s="183"/>
    </row>
    <row r="66" spans="2:9" ht="14.65" customHeight="1" x14ac:dyDescent="0.35">
      <c r="B66" s="446">
        <f>B62+1</f>
        <v>413</v>
      </c>
      <c r="C66" s="482" t="s">
        <v>306</v>
      </c>
      <c r="D66" s="183" t="s">
        <v>137</v>
      </c>
      <c r="E66" s="183">
        <v>1</v>
      </c>
      <c r="F66" s="183"/>
      <c r="G66" s="183" t="s">
        <v>138</v>
      </c>
      <c r="H66" s="183" t="s">
        <v>307</v>
      </c>
    </row>
    <row r="67" spans="2:9" x14ac:dyDescent="0.35">
      <c r="B67" s="454"/>
      <c r="C67" s="482"/>
      <c r="D67" s="183" t="s">
        <v>139</v>
      </c>
      <c r="E67" s="183">
        <v>2</v>
      </c>
      <c r="F67" s="183"/>
      <c r="G67" s="183" t="s">
        <v>140</v>
      </c>
      <c r="H67" s="183"/>
    </row>
    <row r="68" spans="2:9" x14ac:dyDescent="0.35">
      <c r="B68" s="454"/>
      <c r="C68" s="482"/>
      <c r="D68" s="183" t="s">
        <v>141</v>
      </c>
      <c r="E68" s="183">
        <v>3</v>
      </c>
      <c r="F68" s="183"/>
      <c r="G68" s="183" t="s">
        <v>308</v>
      </c>
      <c r="H68" s="183"/>
    </row>
    <row r="69" spans="2:9" x14ac:dyDescent="0.35">
      <c r="B69" s="447"/>
      <c r="C69" s="482"/>
      <c r="D69" s="183" t="s">
        <v>136</v>
      </c>
      <c r="E69" s="183">
        <v>4</v>
      </c>
      <c r="F69" s="183"/>
      <c r="G69" s="183" t="s">
        <v>143</v>
      </c>
      <c r="H69" s="183"/>
    </row>
    <row r="70" spans="2:9" ht="15" customHeight="1" x14ac:dyDescent="0.35">
      <c r="B70" s="200"/>
      <c r="C70" s="183"/>
      <c r="D70" s="183"/>
      <c r="E70" s="183"/>
      <c r="F70" s="183"/>
      <c r="G70" s="183"/>
      <c r="H70" s="183"/>
    </row>
    <row r="71" spans="2:9" ht="14.65" customHeight="1" x14ac:dyDescent="0.35">
      <c r="B71" s="446">
        <f>B66+1</f>
        <v>414</v>
      </c>
      <c r="C71" s="482" t="s">
        <v>309</v>
      </c>
      <c r="D71" s="183" t="s">
        <v>137</v>
      </c>
      <c r="E71" s="183">
        <v>1</v>
      </c>
      <c r="F71" s="183"/>
      <c r="G71" s="183" t="s">
        <v>138</v>
      </c>
      <c r="H71" s="183" t="s">
        <v>310</v>
      </c>
    </row>
    <row r="72" spans="2:9" x14ac:dyDescent="0.35">
      <c r="B72" s="454"/>
      <c r="C72" s="482"/>
      <c r="D72" s="183" t="s">
        <v>139</v>
      </c>
      <c r="E72" s="183">
        <v>2</v>
      </c>
      <c r="F72" s="183"/>
      <c r="G72" s="183" t="s">
        <v>140</v>
      </c>
      <c r="H72" s="183"/>
      <c r="I72" s="23" t="s">
        <v>311</v>
      </c>
    </row>
    <row r="73" spans="2:9" x14ac:dyDescent="0.35">
      <c r="B73" s="454"/>
      <c r="C73" s="482"/>
      <c r="D73" s="183" t="s">
        <v>141</v>
      </c>
      <c r="E73" s="183">
        <v>3</v>
      </c>
      <c r="F73" s="183"/>
      <c r="G73" s="183" t="s">
        <v>142</v>
      </c>
      <c r="H73" s="183"/>
      <c r="I73" s="23" t="s">
        <v>311</v>
      </c>
    </row>
    <row r="74" spans="2:9" x14ac:dyDescent="0.35">
      <c r="B74" s="454"/>
      <c r="C74" s="482"/>
      <c r="D74" s="183" t="s">
        <v>136</v>
      </c>
      <c r="E74" s="183">
        <v>4</v>
      </c>
      <c r="F74" s="183"/>
      <c r="G74" s="183" t="s">
        <v>312</v>
      </c>
      <c r="H74" s="183"/>
      <c r="I74" s="23" t="s">
        <v>311</v>
      </c>
    </row>
    <row r="75" spans="2:9" x14ac:dyDescent="0.35">
      <c r="B75" s="447"/>
      <c r="C75" s="482"/>
      <c r="D75" s="183" t="s">
        <v>313</v>
      </c>
      <c r="E75" s="183">
        <v>5</v>
      </c>
      <c r="F75" s="183"/>
      <c r="G75" s="183" t="s">
        <v>314</v>
      </c>
      <c r="H75" s="183"/>
    </row>
    <row r="76" spans="2:9" x14ac:dyDescent="0.35">
      <c r="B76" s="481"/>
      <c r="C76" s="481"/>
      <c r="D76" s="481"/>
    </row>
    <row r="77" spans="2:9" ht="12.75" customHeight="1" x14ac:dyDescent="0.35">
      <c r="B77" s="265">
        <f>B71+1</f>
        <v>415</v>
      </c>
      <c r="C77" s="265" t="s">
        <v>545</v>
      </c>
      <c r="D77" s="266"/>
      <c r="E77" s="267"/>
    </row>
    <row r="78" spans="2:9" x14ac:dyDescent="0.35">
      <c r="B78" s="257"/>
      <c r="C78" s="257">
        <v>1</v>
      </c>
      <c r="D78" s="258" t="s">
        <v>546</v>
      </c>
      <c r="E78" s="259"/>
    </row>
    <row r="79" spans="2:9" x14ac:dyDescent="0.35">
      <c r="B79" s="257"/>
      <c r="C79" s="257">
        <v>2</v>
      </c>
      <c r="D79" s="258" t="s">
        <v>547</v>
      </c>
      <c r="E79" s="259"/>
    </row>
    <row r="80" spans="2:9" x14ac:dyDescent="0.35">
      <c r="B80" s="257"/>
      <c r="C80" s="257">
        <v>3</v>
      </c>
      <c r="D80" s="258" t="s">
        <v>548</v>
      </c>
      <c r="E80" s="259"/>
    </row>
    <row r="81" spans="2:5" x14ac:dyDescent="0.35">
      <c r="B81" s="257"/>
      <c r="C81" s="257">
        <v>4</v>
      </c>
      <c r="D81" s="258" t="s">
        <v>549</v>
      </c>
      <c r="E81" s="259"/>
    </row>
    <row r="82" spans="2:5" x14ac:dyDescent="0.35">
      <c r="B82" s="257"/>
      <c r="C82" s="257">
        <v>5</v>
      </c>
      <c r="D82" s="258" t="s">
        <v>550</v>
      </c>
      <c r="E82" s="259"/>
    </row>
    <row r="83" spans="2:5" x14ac:dyDescent="0.35">
      <c r="B83" s="257"/>
      <c r="C83" s="257">
        <v>88</v>
      </c>
      <c r="D83" s="258" t="s">
        <v>144</v>
      </c>
      <c r="E83" s="259"/>
    </row>
    <row r="84" spans="2:5" x14ac:dyDescent="0.35">
      <c r="B84" s="257"/>
      <c r="C84" s="257">
        <v>99</v>
      </c>
      <c r="D84" s="258" t="s">
        <v>166</v>
      </c>
      <c r="E84" s="259"/>
    </row>
    <row r="85" spans="2:5" x14ac:dyDescent="0.35">
      <c r="B85" s="258"/>
      <c r="C85" s="258"/>
      <c r="D85" s="258"/>
      <c r="E85" s="260"/>
    </row>
    <row r="86" spans="2:5" ht="13.15" thickBot="1" x14ac:dyDescent="0.4">
      <c r="B86" s="261"/>
      <c r="C86" s="261"/>
      <c r="D86" s="261"/>
      <c r="E86" s="261"/>
    </row>
    <row r="87" spans="2:5" ht="13.15" thickTop="1" x14ac:dyDescent="0.35">
      <c r="B87" s="262"/>
      <c r="C87" s="262">
        <v>1</v>
      </c>
      <c r="D87" s="263" t="s">
        <v>551</v>
      </c>
      <c r="E87" s="262" t="s">
        <v>434</v>
      </c>
    </row>
    <row r="88" spans="2:5" x14ac:dyDescent="0.35">
      <c r="B88" s="262"/>
      <c r="C88" s="262">
        <v>2</v>
      </c>
      <c r="D88" s="262" t="s">
        <v>552</v>
      </c>
      <c r="E88" s="262" t="s">
        <v>434</v>
      </c>
    </row>
    <row r="89" spans="2:5" x14ac:dyDescent="0.35">
      <c r="B89" s="262"/>
      <c r="C89" s="262">
        <v>3</v>
      </c>
      <c r="D89" s="262" t="s">
        <v>553</v>
      </c>
      <c r="E89" s="262" t="s">
        <v>434</v>
      </c>
    </row>
    <row r="90" spans="2:5" x14ac:dyDescent="0.35">
      <c r="B90" s="262"/>
      <c r="C90" s="262">
        <v>4</v>
      </c>
      <c r="D90" s="262" t="s">
        <v>554</v>
      </c>
      <c r="E90" s="262" t="s">
        <v>434</v>
      </c>
    </row>
    <row r="91" spans="2:5" ht="23.25" x14ac:dyDescent="0.35">
      <c r="B91" s="262"/>
      <c r="C91" s="262">
        <v>5</v>
      </c>
      <c r="D91" s="263" t="s">
        <v>555</v>
      </c>
      <c r="E91" s="262" t="s">
        <v>434</v>
      </c>
    </row>
    <row r="92" spans="2:5" x14ac:dyDescent="0.35">
      <c r="B92" s="262"/>
      <c r="C92" s="262">
        <v>6</v>
      </c>
      <c r="D92" s="262" t="s">
        <v>556</v>
      </c>
      <c r="E92" s="262" t="s">
        <v>434</v>
      </c>
    </row>
    <row r="93" spans="2:5" x14ac:dyDescent="0.35">
      <c r="B93" s="262"/>
      <c r="C93" s="262">
        <v>7</v>
      </c>
      <c r="D93" s="262" t="s">
        <v>557</v>
      </c>
      <c r="E93" s="262" t="s">
        <v>434</v>
      </c>
    </row>
    <row r="94" spans="2:5" x14ac:dyDescent="0.35">
      <c r="B94" s="262"/>
      <c r="C94" s="262">
        <v>8</v>
      </c>
      <c r="D94" s="262" t="s">
        <v>558</v>
      </c>
      <c r="E94" s="262" t="s">
        <v>434</v>
      </c>
    </row>
    <row r="95" spans="2:5" x14ac:dyDescent="0.35">
      <c r="B95" s="262"/>
      <c r="C95" s="262">
        <v>9</v>
      </c>
      <c r="D95" s="262" t="s">
        <v>559</v>
      </c>
      <c r="E95" s="262" t="s">
        <v>434</v>
      </c>
    </row>
    <row r="96" spans="2:5" x14ac:dyDescent="0.35">
      <c r="B96" s="262"/>
      <c r="C96" s="262">
        <v>10</v>
      </c>
      <c r="D96" s="262" t="s">
        <v>560</v>
      </c>
      <c r="E96" s="262" t="s">
        <v>434</v>
      </c>
    </row>
    <row r="97" spans="2:5" x14ac:dyDescent="0.35">
      <c r="B97" s="262"/>
      <c r="C97" s="262">
        <v>11</v>
      </c>
      <c r="D97" s="262" t="s">
        <v>561</v>
      </c>
      <c r="E97" s="262" t="s">
        <v>434</v>
      </c>
    </row>
    <row r="98" spans="2:5" x14ac:dyDescent="0.35">
      <c r="B98" s="262"/>
      <c r="C98" s="262">
        <v>12</v>
      </c>
      <c r="D98" s="262" t="s">
        <v>562</v>
      </c>
      <c r="E98" s="262" t="s">
        <v>434</v>
      </c>
    </row>
    <row r="99" spans="2:5" x14ac:dyDescent="0.35">
      <c r="B99" s="262"/>
      <c r="C99" s="262">
        <v>13</v>
      </c>
      <c r="D99" s="262" t="s">
        <v>563</v>
      </c>
      <c r="E99" s="262" t="s">
        <v>434</v>
      </c>
    </row>
    <row r="100" spans="2:5" x14ac:dyDescent="0.35">
      <c r="B100" s="262"/>
      <c r="C100" s="262">
        <v>14</v>
      </c>
      <c r="D100" s="262" t="s">
        <v>564</v>
      </c>
      <c r="E100" s="262" t="s">
        <v>434</v>
      </c>
    </row>
    <row r="101" spans="2:5" x14ac:dyDescent="0.35">
      <c r="B101" s="262"/>
      <c r="C101" s="262">
        <v>15</v>
      </c>
      <c r="D101" s="262" t="s">
        <v>565</v>
      </c>
      <c r="E101" s="262" t="s">
        <v>434</v>
      </c>
    </row>
    <row r="102" spans="2:5" x14ac:dyDescent="0.35">
      <c r="B102" s="262"/>
      <c r="C102" s="262">
        <v>16</v>
      </c>
      <c r="D102" s="262" t="s">
        <v>566</v>
      </c>
      <c r="E102" s="262" t="s">
        <v>434</v>
      </c>
    </row>
    <row r="103" spans="2:5" x14ac:dyDescent="0.35">
      <c r="B103" s="264"/>
      <c r="C103" s="264">
        <v>17</v>
      </c>
      <c r="D103" s="264" t="s">
        <v>567</v>
      </c>
      <c r="E103" s="264"/>
    </row>
  </sheetData>
  <mergeCells count="34">
    <mergeCell ref="B25:B26"/>
    <mergeCell ref="C25:C26"/>
    <mergeCell ref="H25:H26"/>
    <mergeCell ref="B7:B23"/>
    <mergeCell ref="C7:C23"/>
    <mergeCell ref="H7:H23"/>
    <mergeCell ref="B30:B32"/>
    <mergeCell ref="C30:C32"/>
    <mergeCell ref="H30:H32"/>
    <mergeCell ref="B33:B35"/>
    <mergeCell ref="C33:C35"/>
    <mergeCell ref="H33:H35"/>
    <mergeCell ref="B36:B38"/>
    <mergeCell ref="C36:C38"/>
    <mergeCell ref="H36:H38"/>
    <mergeCell ref="B39:B41"/>
    <mergeCell ref="C39:C41"/>
    <mergeCell ref="B48:B51"/>
    <mergeCell ref="C48:C51"/>
    <mergeCell ref="B52:B55"/>
    <mergeCell ref="C52:C55"/>
    <mergeCell ref="B42:B44"/>
    <mergeCell ref="C42:C44"/>
    <mergeCell ref="B45:B47"/>
    <mergeCell ref="C45:C47"/>
    <mergeCell ref="B76:D76"/>
    <mergeCell ref="B56:B60"/>
    <mergeCell ref="B62:B64"/>
    <mergeCell ref="B66:B69"/>
    <mergeCell ref="B71:B75"/>
    <mergeCell ref="C66:C69"/>
    <mergeCell ref="C71:C75"/>
    <mergeCell ref="C56:C60"/>
    <mergeCell ref="C62:C6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68D57-541F-4028-B4FF-C6338D8BF6BF}">
  <dimension ref="A1:E11"/>
  <sheetViews>
    <sheetView zoomScale="83" workbookViewId="0">
      <selection activeCell="D19" sqref="D19"/>
    </sheetView>
  </sheetViews>
  <sheetFormatPr defaultRowHeight="14.25" x14ac:dyDescent="0.45"/>
  <cols>
    <col min="1" max="1" width="25.59765625" customWidth="1"/>
    <col min="2" max="2" width="14.796875" customWidth="1"/>
    <col min="3" max="3" width="14" customWidth="1"/>
    <col min="4" max="4" width="49.796875" customWidth="1"/>
    <col min="5" max="5" width="46.33203125" customWidth="1"/>
  </cols>
  <sheetData>
    <row r="1" spans="1:5" x14ac:dyDescent="0.45">
      <c r="A1" s="12"/>
      <c r="B1" s="12"/>
      <c r="C1" s="12"/>
      <c r="D1" s="271" t="s">
        <v>427</v>
      </c>
      <c r="E1" s="12"/>
    </row>
    <row r="2" spans="1:5" s="6" customFormat="1" ht="28.5" x14ac:dyDescent="0.45">
      <c r="A2" s="15"/>
      <c r="B2" s="15" t="s">
        <v>428</v>
      </c>
      <c r="C2" s="15" t="s">
        <v>571</v>
      </c>
      <c r="D2" s="14" t="s">
        <v>429</v>
      </c>
    </row>
    <row r="3" spans="1:5" ht="14.55" customHeight="1" x14ac:dyDescent="0.45">
      <c r="A3" s="270" t="s">
        <v>544</v>
      </c>
      <c r="B3" s="270" t="s">
        <v>430</v>
      </c>
      <c r="C3" s="270">
        <f>'Demographic characteristics'!G1</f>
        <v>11</v>
      </c>
      <c r="D3" s="487" t="s">
        <v>572</v>
      </c>
      <c r="E3" s="12"/>
    </row>
    <row r="4" spans="1:5" x14ac:dyDescent="0.45">
      <c r="A4" s="269" t="s">
        <v>431</v>
      </c>
      <c r="B4" s="269" t="s">
        <v>430</v>
      </c>
      <c r="C4" s="269">
        <f>Displacement!G1</f>
        <v>14</v>
      </c>
      <c r="D4" s="488"/>
      <c r="E4" s="12"/>
    </row>
    <row r="5" spans="1:5" x14ac:dyDescent="0.45">
      <c r="A5" s="269" t="s">
        <v>439</v>
      </c>
      <c r="B5" s="269" t="s">
        <v>430</v>
      </c>
      <c r="C5" s="269">
        <f>Assets!G1</f>
        <v>2</v>
      </c>
      <c r="D5" s="488"/>
      <c r="E5" s="12"/>
    </row>
    <row r="6" spans="1:5" x14ac:dyDescent="0.45">
      <c r="A6" s="269" t="s">
        <v>658</v>
      </c>
      <c r="B6" s="269" t="s">
        <v>430</v>
      </c>
      <c r="C6" s="269">
        <f>'Food Security'!G1</f>
        <v>15</v>
      </c>
      <c r="D6" s="488"/>
      <c r="E6" s="12"/>
    </row>
    <row r="7" spans="1:5" x14ac:dyDescent="0.45">
      <c r="A7" s="272" t="s">
        <v>432</v>
      </c>
      <c r="B7" s="272" t="s">
        <v>570</v>
      </c>
      <c r="C7" s="272">
        <f>CopingStrategies!G1</f>
        <v>14</v>
      </c>
      <c r="D7" s="488"/>
      <c r="E7" s="12"/>
    </row>
    <row r="8" spans="1:5" x14ac:dyDescent="0.45">
      <c r="A8" s="272" t="s">
        <v>433</v>
      </c>
      <c r="B8" s="272" t="s">
        <v>570</v>
      </c>
      <c r="C8" s="272">
        <f>MentalHealth!G1</f>
        <v>22</v>
      </c>
      <c r="D8" s="488"/>
      <c r="E8" s="12"/>
    </row>
    <row r="9" spans="1:5" x14ac:dyDescent="0.45">
      <c r="A9" s="272" t="s">
        <v>568</v>
      </c>
      <c r="B9" s="272" t="s">
        <v>570</v>
      </c>
      <c r="C9" s="272">
        <f>Trust!G1</f>
        <v>10</v>
      </c>
      <c r="D9" s="488"/>
      <c r="E9" s="12"/>
    </row>
    <row r="10" spans="1:5" x14ac:dyDescent="0.45">
      <c r="A10" s="16"/>
      <c r="B10" s="16"/>
      <c r="C10" s="16"/>
      <c r="D10" s="488"/>
    </row>
    <row r="11" spans="1:5" x14ac:dyDescent="0.45">
      <c r="A11" s="16" t="s">
        <v>569</v>
      </c>
      <c r="B11" s="16"/>
      <c r="C11" s="268">
        <f>SUM(C3:C9)</f>
        <v>88</v>
      </c>
      <c r="D11" s="489"/>
    </row>
  </sheetData>
  <mergeCells count="1">
    <mergeCell ref="D3:D1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A330B-C00D-4776-8324-3EF496150D0A}">
  <dimension ref="A1"/>
  <sheetViews>
    <sheetView workbookViewId="0"/>
  </sheetViews>
  <sheetFormatPr defaultRowHeight="14.25" x14ac:dyDescent="0.4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A5C43DF00652046A86CC2B5CA32539C" ma:contentTypeVersion="12" ma:contentTypeDescription="Create a new document." ma:contentTypeScope="" ma:versionID="a3ec6c90b6f09ac21f4af810b480e2e8">
  <xsd:schema xmlns:xsd="http://www.w3.org/2001/XMLSchema" xmlns:xs="http://www.w3.org/2001/XMLSchema" xmlns:p="http://schemas.microsoft.com/office/2006/metadata/properties" xmlns:ns2="0047f599-ebeb-45c7-aa9e-1d7b2c845991" xmlns:ns3="b88ec124-628b-4af9-845b-a893d0705958" targetNamespace="http://schemas.microsoft.com/office/2006/metadata/properties" ma:root="true" ma:fieldsID="935fbf767898bc37c97f277e8ad0f81d" ns2:_="" ns3:_="">
    <xsd:import namespace="0047f599-ebeb-45c7-aa9e-1d7b2c845991"/>
    <xsd:import namespace="b88ec124-628b-4af9-845b-a893d070595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47f599-ebeb-45c7-aa9e-1d7b2c8459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c660c71-f414-422b-ad82-7be4b78b515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88ec124-628b-4af9-845b-a893d070595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3fa251b-ff85-4883-9227-10fcc1f31352}" ma:internalName="TaxCatchAll" ma:showField="CatchAllData" ma:web="b88ec124-628b-4af9-845b-a893d07059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88ec124-628b-4af9-845b-a893d0705958" xsi:nil="true"/>
    <lcf76f155ced4ddcb4097134ff3c332f xmlns="0047f599-ebeb-45c7-aa9e-1d7b2c84599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906B18F-31AB-4897-90F1-802D578BC77F}">
  <ds:schemaRefs>
    <ds:schemaRef ds:uri="http://schemas.microsoft.com/sharepoint/v3/contenttype/forms"/>
  </ds:schemaRefs>
</ds:datastoreItem>
</file>

<file path=customXml/itemProps2.xml><?xml version="1.0" encoding="utf-8"?>
<ds:datastoreItem xmlns:ds="http://schemas.openxmlformats.org/officeDocument/2006/customXml" ds:itemID="{6872A1F5-895C-4F32-B291-842D59C9DB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47f599-ebeb-45c7-aa9e-1d7b2c845991"/>
    <ds:schemaRef ds:uri="b88ec124-628b-4af9-845b-a893d07059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1F32041-56A8-444B-A91D-7F73431923C8}">
  <ds:schemaRefs>
    <ds:schemaRef ds:uri="http://schemas.microsoft.com/office/2006/metadata/properties"/>
    <ds:schemaRef ds:uri="http://schemas.microsoft.com/office/infopath/2007/PartnerControls"/>
    <ds:schemaRef ds:uri="b88ec124-628b-4af9-845b-a893d0705958"/>
    <ds:schemaRef ds:uri="0047f599-ebeb-45c7-aa9e-1d7b2c84599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Intro</vt:lpstr>
      <vt:lpstr>Demographic characteristics</vt:lpstr>
      <vt:lpstr>Displacement</vt:lpstr>
      <vt:lpstr>Assets</vt:lpstr>
      <vt:lpstr>Food Security</vt:lpstr>
      <vt:lpstr>MentalHealth</vt:lpstr>
      <vt:lpstr>Trust</vt:lpstr>
      <vt:lpstr>CopingStrategies</vt:lpstr>
      <vt:lpstr>Questionnaire breakdown</vt:lpstr>
      <vt:lpstr>Sheet2</vt:lpstr>
    </vt:vector>
  </TitlesOfParts>
  <Manager/>
  <Company>WBG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Romeo Jacky Gansey</dc:creator>
  <cp:keywords/>
  <dc:description/>
  <cp:lastModifiedBy>Romeo Jacky Gansey</cp:lastModifiedBy>
  <cp:revision/>
  <dcterms:created xsi:type="dcterms:W3CDTF">2024-07-11T09:43:44Z</dcterms:created>
  <dcterms:modified xsi:type="dcterms:W3CDTF">2025-02-26T10:16:34Z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0x0101005A5C43DF00652046A86CC2B5CA32539C</vt:lpwstr>
  </property>
  <property fmtid="{D5CDD505-2E9C-101B-9397-08002B2CF9AE}" pid="3" name="MediaServiceImageTags">
    <vt:lpwstr/>
  </property>
</Properties>
</file>