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worldbankgroup-my.sharepoint.com/personal/rgansey_worldbank_org1/Documents/Documents/Sudan/WelfareSurvey/Voluntas/Round4/Publication/Clean/"/>
    </mc:Choice>
  </mc:AlternateContent>
  <xr:revisionPtr revIDLastSave="170" documentId="8_{7FF20823-ED91-4209-8690-C819648A3E1D}" xr6:coauthVersionLast="47" xr6:coauthVersionMax="47" xr10:uidLastSave="{C0C08251-F288-4DF9-8CAB-389BC1400B20}"/>
  <bookViews>
    <workbookView xWindow="-98" yWindow="-98" windowWidth="19396" windowHeight="11475" tabRatio="646" xr2:uid="{EEC8380A-898C-4201-BF2A-D2917F7FBEBD}"/>
  </bookViews>
  <sheets>
    <sheet name="Intro" sheetId="2" r:id="rId1"/>
    <sheet name="HouseholdCharacteristics" sheetId="3" r:id="rId2"/>
    <sheet name="Housing" sheetId="5" r:id="rId3"/>
    <sheet name="FoodSecurity" sheetId="7" r:id="rId4"/>
    <sheet name="Market Access" sheetId="16" r:id="rId5"/>
    <sheet name="Crop Production" sheetId="14" r:id="rId6"/>
    <sheet name="Livestock" sheetId="15"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1" i="3" l="1"/>
  <c r="B6" i="16"/>
  <c r="F56" i="3"/>
  <c r="B107" i="3" l="1"/>
  <c r="B8" i="14" l="1"/>
  <c r="B15" i="14" s="1"/>
  <c r="B23" i="14" s="1"/>
  <c r="C90" i="14" l="1"/>
  <c r="B31" i="14"/>
  <c r="B39" i="14" s="1"/>
  <c r="B45" i="14" s="1"/>
  <c r="B54" i="14" s="1"/>
  <c r="B57" i="14" s="1"/>
  <c r="B60" i="14" s="1"/>
  <c r="B63" i="14" s="1"/>
  <c r="B70" i="14" s="1"/>
  <c r="B77" i="14" s="1"/>
  <c r="B84" i="14" s="1"/>
  <c r="B90" i="14" s="1"/>
  <c r="B96" i="14" s="1"/>
  <c r="B103" i="14" s="1"/>
  <c r="B106" i="14" s="1"/>
  <c r="B109" i="14" s="1"/>
  <c r="B118" i="14" s="1"/>
  <c r="B121" i="14" s="1"/>
  <c r="C84" i="14"/>
  <c r="E65" i="3" l="1"/>
  <c r="E66" i="3" s="1"/>
  <c r="E67" i="3" s="1"/>
  <c r="E68" i="3" s="1"/>
  <c r="E69" i="3" s="1"/>
  <c r="E70" i="3" s="1"/>
  <c r="E71" i="3" s="1"/>
  <c r="E72" i="3" s="1"/>
  <c r="B17" i="3"/>
  <c r="B19" i="3" s="1"/>
  <c r="B20" i="3" l="1"/>
  <c r="B21" i="3" s="1"/>
  <c r="B32" i="3" s="1"/>
  <c r="B39" i="3" l="1"/>
  <c r="B136" i="3" l="1"/>
  <c r="B141" i="3" s="1"/>
  <c r="B43" i="3"/>
  <c r="A43" i="3"/>
  <c r="A53" i="3" l="1"/>
  <c r="A50" i="3"/>
  <c r="B45" i="3"/>
  <c r="B49" i="3" s="1"/>
  <c r="B53" i="3" s="1"/>
  <c r="B59" i="3" s="1"/>
  <c r="A46" i="3"/>
  <c r="B9" i="16"/>
  <c r="B13" i="16" s="1"/>
  <c r="B18" i="16" s="1"/>
  <c r="B21" i="16" s="1"/>
  <c r="B26" i="16" s="1"/>
  <c r="B33" i="16" s="1"/>
  <c r="B36" i="16" s="1"/>
  <c r="B41" i="16" s="1"/>
  <c r="B46" i="16" s="1"/>
  <c r="B52" i="16" s="1"/>
  <c r="B61" i="3" l="1"/>
  <c r="B64" i="3" s="1"/>
  <c r="B73" i="3" s="1"/>
  <c r="B75" i="3" s="1"/>
  <c r="B84" i="3" s="1"/>
  <c r="B92" i="3" s="1"/>
  <c r="B118" i="3" s="1"/>
  <c r="C136" i="3" s="1"/>
  <c r="D43" i="3"/>
  <c r="B144" i="3"/>
  <c r="B149" i="3" s="1"/>
  <c r="B155" i="3" s="1"/>
  <c r="A155" i="3"/>
  <c r="A149" i="3"/>
  <c r="A144" i="3"/>
  <c r="B83" i="16"/>
  <c r="B74" i="16"/>
  <c r="B96" i="16"/>
  <c r="B99" i="16" s="1"/>
  <c r="B104" i="16" s="1"/>
  <c r="B111" i="16" s="1"/>
  <c r="B114" i="16" s="1"/>
  <c r="B123" i="16" s="1"/>
  <c r="B132" i="16" s="1"/>
  <c r="B90" i="16"/>
  <c r="B69" i="16"/>
  <c r="B62" i="16"/>
  <c r="F27" i="16" l="1"/>
  <c r="B138" i="16"/>
  <c r="B144" i="16" s="1"/>
  <c r="B150" i="16" s="1"/>
  <c r="B157" i="16" s="1"/>
  <c r="B166" i="16" s="1"/>
  <c r="B173" i="16" s="1"/>
  <c r="B179" i="16" s="1"/>
  <c r="B183" i="16" s="1"/>
  <c r="B188" i="16" s="1"/>
  <c r="B196" i="16" s="1"/>
  <c r="B201" i="16" s="1"/>
  <c r="B207" i="16" s="1"/>
  <c r="B8" i="15" l="1"/>
  <c r="B16" i="15" s="1"/>
  <c r="F7" i="15"/>
  <c r="AA29" i="5"/>
  <c r="AA30" i="5" s="1"/>
  <c r="AR22" i="5"/>
  <c r="AB22" i="5" s="1"/>
  <c r="AA31" i="5" l="1"/>
  <c r="AA34" i="5" s="1"/>
  <c r="AA35" i="5" s="1"/>
  <c r="AA36" i="5" s="1"/>
  <c r="AA37" i="5" s="1"/>
  <c r="AA38" i="5" s="1"/>
  <c r="AA39" i="5" s="1"/>
  <c r="AA40" i="5" s="1"/>
  <c r="AA41" i="5" s="1"/>
  <c r="AA42" i="5" s="1"/>
  <c r="AA44" i="5" s="1"/>
  <c r="B24" i="15"/>
  <c r="B32" i="15" s="1"/>
  <c r="C130" i="15" l="1"/>
  <c r="C124" i="15"/>
  <c r="C136" i="15"/>
  <c r="B40" i="15"/>
  <c r="B46" i="15" s="1"/>
  <c r="B50" i="15" s="1"/>
  <c r="B57" i="15" s="1"/>
  <c r="B65" i="15" s="1"/>
  <c r="B72" i="15" s="1"/>
  <c r="B78" i="15" s="1"/>
  <c r="B81" i="15" s="1"/>
  <c r="B84" i="15" s="1"/>
  <c r="B90" i="15" s="1"/>
  <c r="B95" i="15" s="1"/>
  <c r="B102" i="15" l="1"/>
  <c r="F83" i="15"/>
  <c r="F117" i="15" l="1"/>
  <c r="B109" i="15"/>
  <c r="B116" i="15" s="1"/>
  <c r="B124" i="15" s="1"/>
  <c r="B130" i="15" s="1"/>
  <c r="B136" i="15" s="1"/>
  <c r="B146" i="15" s="1"/>
  <c r="B149" i="15" s="1"/>
  <c r="B153" i="15" s="1"/>
  <c r="B156" i="15" s="1"/>
  <c r="B162" i="15" s="1"/>
  <c r="F110" i="15"/>
  <c r="B11" i="7"/>
  <c r="B30" i="7" s="1"/>
  <c r="C3" i="7"/>
  <c r="F155" i="15" l="1"/>
  <c r="B168" i="15"/>
  <c r="A34" i="7"/>
  <c r="B33" i="7"/>
  <c r="B38" i="7" s="1"/>
  <c r="B42" i="7" s="1"/>
  <c r="B171" i="15" l="1"/>
  <c r="B180" i="15" s="1"/>
  <c r="B188" i="15" s="1"/>
  <c r="B195" i="15" s="1"/>
  <c r="B198" i="15" s="1"/>
  <c r="B204" i="15" s="1"/>
  <c r="B215" i="15" s="1"/>
  <c r="B220" i="15" s="1"/>
  <c r="B233" i="15" s="1"/>
  <c r="G1" i="15"/>
  <c r="B47" i="7"/>
  <c r="B51" i="7" s="1"/>
  <c r="F45" i="7"/>
  <c r="F44" i="7"/>
  <c r="F43" i="7"/>
  <c r="B56" i="7" l="1"/>
  <c r="B62" i="7" s="1"/>
  <c r="F54" i="7"/>
  <c r="B73" i="7" l="1"/>
  <c r="B74" i="7" s="1"/>
  <c r="B76" i="7" s="1"/>
  <c r="B78" i="7" s="1"/>
  <c r="B80" i="7" s="1"/>
  <c r="B82" i="7" s="1"/>
  <c r="B84" i="7" s="1"/>
  <c r="B86" i="7" s="1"/>
  <c r="B88" i="7" s="1"/>
  <c r="F52" i="7"/>
  <c r="F53" i="7"/>
  <c r="F88" i="7" l="1"/>
  <c r="C88" i="7"/>
  <c r="G1" i="7"/>
</calcChain>
</file>

<file path=xl/sharedStrings.xml><?xml version="1.0" encoding="utf-8"?>
<sst xmlns="http://schemas.openxmlformats.org/spreadsheetml/2006/main" count="1406" uniqueCount="773">
  <si>
    <t>Q no</t>
  </si>
  <si>
    <t>Question</t>
  </si>
  <si>
    <t>Options</t>
  </si>
  <si>
    <t>Code</t>
  </si>
  <si>
    <t>Hello, my name is [name enumerator/operator].  I am working on behalf of the World Bank.We have randomly selected your household for this interview. The purpose of this interview is to learn about the welfare of your household and this village. Your participation in this survey is voluntary. All your answers will remain confidential. The interview will take around 40 minutes of your time. Could you please spare some time for the interview?</t>
  </si>
  <si>
    <r>
      <t xml:space="preserve">Do you have any questions about the survey? </t>
    </r>
    <r>
      <rPr>
        <b/>
        <sz val="11"/>
        <color theme="1"/>
        <rFont val="Aptos Narrow"/>
        <family val="2"/>
        <scheme val="minor"/>
      </rPr>
      <t>ENUMERATOR: ANSWER ANY QUESTIONS THEY MAY HAVE</t>
    </r>
  </si>
  <si>
    <t>A1</t>
  </si>
  <si>
    <t xml:space="preserve">Do you agree to be interviewed? </t>
  </si>
  <si>
    <t>Not agreed</t>
  </si>
  <si>
    <t>Agree</t>
  </si>
  <si>
    <t>Note</t>
  </si>
  <si>
    <t>This questionnaire must be implemented with an adult household member</t>
  </si>
  <si>
    <t>1. Household characteristics</t>
  </si>
  <si>
    <t xml:space="preserve">Question </t>
  </si>
  <si>
    <t>Select the round of data collection you are doing the survey for</t>
  </si>
  <si>
    <t>Round 1</t>
  </si>
  <si>
    <t>Round 2</t>
  </si>
  <si>
    <t>Round 3</t>
  </si>
  <si>
    <t>Round 4</t>
  </si>
  <si>
    <t>D1</t>
  </si>
  <si>
    <t>Enumerator name</t>
  </si>
  <si>
    <t>D2</t>
  </si>
  <si>
    <t>Enumerator number</t>
  </si>
  <si>
    <t>D3</t>
  </si>
  <si>
    <t>Respondent full names</t>
  </si>
  <si>
    <t>D4</t>
  </si>
  <si>
    <t>Respondent number</t>
  </si>
  <si>
    <t>D5</t>
  </si>
  <si>
    <t>Refugee household?</t>
  </si>
  <si>
    <t>Yes</t>
  </si>
  <si>
    <t>No</t>
  </si>
  <si>
    <t>What is your year of birth?</t>
  </si>
  <si>
    <t>Year</t>
  </si>
  <si>
    <r>
      <t xml:space="preserve">Is there another adult in the household that I can speak to? </t>
    </r>
    <r>
      <rPr>
        <i/>
        <sz val="10"/>
        <rFont val="Arial Narrow"/>
        <family val="2"/>
      </rPr>
      <t>[Ask If respondent at Q101 is below 18 years old. If no adult available at the moment, call back]</t>
    </r>
  </si>
  <si>
    <t>What is the name of the adult in the household?</t>
  </si>
  <si>
    <t>Please provide the phone number of the (Insert the name of the adult that was mentioned)</t>
  </si>
  <si>
    <t>Gender
RECORD WITHOUT ASKING</t>
  </si>
  <si>
    <t>Male</t>
  </si>
  <si>
    <t>Female</t>
  </si>
  <si>
    <t>What is your country of citizenship?</t>
  </si>
  <si>
    <t>South Sudan</t>
  </si>
  <si>
    <t>Sudan</t>
  </si>
  <si>
    <t>Somalia</t>
  </si>
  <si>
    <t>Eritrea</t>
  </si>
  <si>
    <t>Yemen</t>
  </si>
  <si>
    <t>Kenya</t>
  </si>
  <si>
    <t>Ethiopia</t>
  </si>
  <si>
    <t>Other country (Specify)</t>
  </si>
  <si>
    <t>In which state do you currently live?</t>
  </si>
  <si>
    <t>Codes provided separately</t>
  </si>
  <si>
    <t>In which locality do you currently live?</t>
  </si>
  <si>
    <t>Would you describe the area that you live in as a city, a semi-urban area, or rural area?</t>
  </si>
  <si>
    <t>Urban</t>
  </si>
  <si>
    <t>Semi urban</t>
  </si>
  <si>
    <t>Rural</t>
  </si>
  <si>
    <t>Not sure</t>
  </si>
  <si>
    <t xml:space="preserve">Has your household EVER moved from your house since the start of the conflict (since 2023)?
</t>
  </si>
  <si>
    <t>Yes, we have moved at least once</t>
  </si>
  <si>
    <t>Not all of us, but some have moved</t>
  </si>
  <si>
    <t>No, we have been living here before the conflict</t>
  </si>
  <si>
    <t xml:space="preserve">Has your household returned to your original locality since moving the last time?
</t>
  </si>
  <si>
    <t>What is your highest level of completed education?</t>
  </si>
  <si>
    <t>No school, cannot read or write</t>
  </si>
  <si>
    <t>No school, can read and write</t>
  </si>
  <si>
    <t>Completed part of first level (part of elementary school)</t>
  </si>
  <si>
    <t>Completed elementary</t>
  </si>
  <si>
    <t>Pre-high school diploma</t>
  </si>
  <si>
    <t>General high school and equivalent</t>
  </si>
  <si>
    <t>Post high school diploma</t>
  </si>
  <si>
    <t>Bachelor degree/license/or higher</t>
  </si>
  <si>
    <t>Other</t>
  </si>
  <si>
    <t>How many members have been living in the household for at least the past 3 months?
A household is defined by all the people who sleep under the same roof and share meals/expenses together for at least 15 days a month.</t>
  </si>
  <si>
    <t>Household members</t>
  </si>
  <si>
    <t>Of your household members, how many are children less than 15 years old?</t>
  </si>
  <si>
    <t>Boys /__/__/   Girls /__/__/</t>
  </si>
  <si>
    <t>What is your relationship to the head of household</t>
  </si>
  <si>
    <t>I am the head (or joint head) of the household</t>
  </si>
  <si>
    <t>Spouse of household head</t>
  </si>
  <si>
    <t>Son or daughter of household head</t>
  </si>
  <si>
    <t>Son or daughter in law of household head</t>
  </si>
  <si>
    <t>Parent of household head</t>
  </si>
  <si>
    <t>Brother or sister of household head</t>
  </si>
  <si>
    <t>Other relative of household head</t>
  </si>
  <si>
    <t>Not directly related to household head, specify</t>
  </si>
  <si>
    <t>What is your relationship to the main breadwinner of household?</t>
  </si>
  <si>
    <t>I am the breadwinner (or joint head) of the household</t>
  </si>
  <si>
    <t>Spouse of household breadwinner</t>
  </si>
  <si>
    <t>Son or daughter of household breadwinner</t>
  </si>
  <si>
    <t>Son or daughter in law of breadwinner</t>
  </si>
  <si>
    <t>Parent of breadwinner</t>
  </si>
  <si>
    <t>Brother or sister of breadwinner</t>
  </si>
  <si>
    <t>Other relative of breadwinner</t>
  </si>
  <si>
    <t>Not directly related to breadwinner, specify</t>
  </si>
  <si>
    <t xml:space="preserve">What type of fuel or energy source does this household use most of the time for lighting? </t>
  </si>
  <si>
    <t>Public electricity</t>
  </si>
  <si>
    <t>Private electricity (generator)</t>
  </si>
  <si>
    <t>Gas</t>
  </si>
  <si>
    <t>Paraffin lantern</t>
  </si>
  <si>
    <t>Paraffin lamp</t>
  </si>
  <si>
    <t>Firewood</t>
  </si>
  <si>
    <t>Grass</t>
  </si>
  <si>
    <t>Candle wax</t>
  </si>
  <si>
    <t>Solar power</t>
  </si>
  <si>
    <t>Biogas</t>
  </si>
  <si>
    <t>Torch</t>
  </si>
  <si>
    <t>Car battery</t>
  </si>
  <si>
    <t>No lighting</t>
  </si>
  <si>
    <t>Other (Specify: _____________________________)</t>
  </si>
  <si>
    <t>How much do you pay for electricity? (in SP per month)</t>
  </si>
  <si>
    <t>What type of fuel or energy source does this household use most of the time for cooking?</t>
  </si>
  <si>
    <t>Charcoal</t>
  </si>
  <si>
    <t>Electricity</t>
  </si>
  <si>
    <t>Paraffin</t>
  </si>
  <si>
    <t>Cow dung</t>
  </si>
  <si>
    <t>No cooking</t>
  </si>
  <si>
    <t>Don´t know</t>
  </si>
  <si>
    <t>Refused to respond</t>
  </si>
  <si>
    <t>What is the main source of drinking water for the household?</t>
  </si>
  <si>
    <t>Piped into dwelling</t>
  </si>
  <si>
    <t>Piped into yard/plot</t>
  </si>
  <si>
    <t>Piped to neighbor</t>
  </si>
  <si>
    <t>Public tap / Standpipe serving not more than 5 households</t>
  </si>
  <si>
    <t>Public tap / Standpipe serving more than 5 households</t>
  </si>
  <si>
    <t>Tube well / Borehole</t>
  </si>
  <si>
    <t>Protected dug well</t>
  </si>
  <si>
    <t>Unprotected dug well</t>
  </si>
  <si>
    <t>Protected spring</t>
  </si>
  <si>
    <t>Unprotected spring</t>
  </si>
  <si>
    <t>Collected rainwater</t>
  </si>
  <si>
    <t>Tanker truck / Water vendor</t>
  </si>
  <si>
    <t>Cart with small tank / Drum</t>
  </si>
  <si>
    <t>Surface water (shallow well, river, stream, pond, dam, canal)</t>
  </si>
  <si>
    <t>Bottled water</t>
  </si>
  <si>
    <t>How much do you pay for drinking water? (In SP per month)</t>
  </si>
  <si>
    <t>Do you or any member of your household have access to internet?</t>
  </si>
  <si>
    <t>Every day</t>
  </si>
  <si>
    <t>A few times a week</t>
  </si>
  <si>
    <t>a few times a month</t>
  </si>
  <si>
    <t>Less than once a month</t>
  </si>
  <si>
    <t>Never</t>
  </si>
  <si>
    <t>Housing and household assets</t>
  </si>
  <si>
    <t>RESPONDENT ID:</t>
  </si>
  <si>
    <t>(3.01)</t>
  </si>
  <si>
    <t>What type of shelter is your household currently living in?</t>
  </si>
  <si>
    <t>Tukul</t>
  </si>
  <si>
    <t>1</t>
  </si>
  <si>
    <t/>
  </si>
  <si>
    <t>Rakooba</t>
  </si>
  <si>
    <t>2</t>
  </si>
  <si>
    <t>Improvised shelter (plastic sheet and other materials)</t>
  </si>
  <si>
    <t>3</t>
  </si>
  <si>
    <t>(3.10)</t>
  </si>
  <si>
    <t>What kind of sanitation facility (latrine/toilet) does your household usually use?</t>
  </si>
  <si>
    <t>Flush or pour/flush toilet</t>
  </si>
  <si>
    <t>Permanent Semi/ Concrete building</t>
  </si>
  <si>
    <t>4</t>
  </si>
  <si>
    <t>Pit latrine without a slab or platform</t>
  </si>
  <si>
    <t>Community building (church, school, etc)</t>
  </si>
  <si>
    <t>5</t>
  </si>
  <si>
    <t>Pit latrine with a slab and platform</t>
  </si>
  <si>
    <t>Communal shelter  (used by several households)</t>
  </si>
  <si>
    <t>6</t>
  </si>
  <si>
    <t>Open hole</t>
  </si>
  <si>
    <t>No shelter (sleeping in the open)</t>
  </si>
  <si>
    <t>7</t>
  </si>
  <si>
    <t>Pit VIP toilet</t>
  </si>
  <si>
    <t>Emergency/ transitional shelter by Agency</t>
  </si>
  <si>
    <t>8</t>
  </si>
  <si>
    <t>Bucket toilet</t>
  </si>
  <si>
    <t>9</t>
  </si>
  <si>
    <t>Plastic bag</t>
  </si>
  <si>
    <t>Hanging toilet/latrine</t>
  </si>
  <si>
    <t>(3.02)</t>
  </si>
  <si>
    <t>How many rooms does this dwelling have in total? (DO NOT COUNT BATHROOMS, TOILETS, STORE-ROOMS, OR GARAGES)</t>
  </si>
  <si>
    <t>NUMBER OF ROOMS</t>
  </si>
  <si>
    <t>None of the above, open defecation</t>
  </si>
  <si>
    <t>98</t>
  </si>
  <si>
    <t>99</t>
  </si>
  <si>
    <t>10</t>
  </si>
  <si>
    <t>(3.03)</t>
  </si>
  <si>
    <t>Are  you currently staying …?</t>
  </si>
  <si>
    <t xml:space="preserve"> In a family-owned house</t>
  </si>
  <si>
    <t>►</t>
  </si>
  <si>
    <t>(3.05)</t>
  </si>
  <si>
    <t>In a rented house</t>
  </si>
  <si>
    <t>In a displacement camp</t>
  </si>
  <si>
    <t>In a refugee camp</t>
  </si>
  <si>
    <t>Other (Specify)</t>
  </si>
  <si>
    <t>How many [ITEM]s does this household own now?</t>
  </si>
  <si>
    <t>How much would you obtain if you wanted to sell these [ITEM]s now?</t>
  </si>
  <si>
    <t>(3.04)</t>
  </si>
  <si>
    <t>How much do you pay for rental?</t>
  </si>
  <si>
    <t>SP PER MONTH</t>
  </si>
  <si>
    <t>(3.06)</t>
  </si>
  <si>
    <t>How much would you have to pay for this dwelling if you had to rent it?</t>
  </si>
  <si>
    <t>SP</t>
  </si>
  <si>
    <t>Family home</t>
  </si>
  <si>
    <t>Other buildings</t>
  </si>
  <si>
    <t>Lands</t>
  </si>
  <si>
    <t>a) Machinery</t>
  </si>
  <si>
    <t>b) Equipment</t>
  </si>
  <si>
    <t>c) Tools</t>
  </si>
  <si>
    <t>Motorcycle / Bicycles</t>
  </si>
  <si>
    <t>Truck/pickup</t>
  </si>
  <si>
    <t>Cars</t>
  </si>
  <si>
    <t>Boats</t>
  </si>
  <si>
    <t>Animal-drawn cart</t>
  </si>
  <si>
    <t>Mobile phone</t>
  </si>
  <si>
    <t>Radio</t>
  </si>
  <si>
    <t>Stove/kanun (traditional)</t>
  </si>
  <si>
    <t xml:space="preserve">a) Mattress </t>
  </si>
  <si>
    <t>b) Bed</t>
  </si>
  <si>
    <t>Mosquito net</t>
  </si>
  <si>
    <t>4. Food Security</t>
  </si>
  <si>
    <t>Relevance</t>
  </si>
  <si>
    <t>Over the last 3 months, has household income been enough to cover food costs so that no family member has to go hungry at the end of the day?</t>
  </si>
  <si>
    <t>Yes, absolutely</t>
  </si>
  <si>
    <t>Yes, somewhat</t>
  </si>
  <si>
    <t>No, not realy</t>
  </si>
  <si>
    <t>Not at all</t>
  </si>
  <si>
    <t xml:space="preserve">Now, from your household / your current shelter's income sources, can you rank the three most important source? This could include wages, sale of crops, remittances, support from family or friends…
SHOULD RECORD THE TOP THREE IN ORDER OF IMPORTANCE
</t>
  </si>
  <si>
    <t>1 - Wages</t>
  </si>
  <si>
    <t>2 - Profit from non-household based enterprise</t>
  </si>
  <si>
    <t>3 - Sale of food crops</t>
  </si>
  <si>
    <t>4 - Sale of livestock/animal products</t>
  </si>
  <si>
    <t>5 - Sale of food assistance</t>
  </si>
  <si>
    <t>1.  /__/__/</t>
  </si>
  <si>
    <t>6 - Sale of other goods or profit from other household based enterprise (Qat, handicrafts, meals, vegetables, internet services)</t>
  </si>
  <si>
    <t>2.  /__/__/</t>
  </si>
  <si>
    <t>7 - Cash transfers from humanitarian agencies</t>
  </si>
  <si>
    <t>3.  /__/__/</t>
  </si>
  <si>
    <t>8 - International remittances</t>
  </si>
  <si>
    <t>9 - National remittances</t>
  </si>
  <si>
    <t>10 - Renting of land, buildings or machinery</t>
  </si>
  <si>
    <t>11 - Support from family or friends</t>
  </si>
  <si>
    <t>12 - Pensions</t>
  </si>
  <si>
    <t>13 - Other social benefits</t>
  </si>
  <si>
    <t>14 - Begging</t>
  </si>
  <si>
    <t>15 - Regular government salary</t>
  </si>
  <si>
    <t>16 - Irregular government salary</t>
  </si>
  <si>
    <t>17 - In kind support</t>
  </si>
  <si>
    <t>18 - Food aid</t>
  </si>
  <si>
    <t>19 - Other (specify)</t>
  </si>
  <si>
    <t>Have you received food supplies or assistance from external entities?</t>
  </si>
  <si>
    <t>When did you last receive food assistance? If never received food assistance, skip to Q405 (Food Sources)</t>
  </si>
  <si>
    <t>Never received food assistance</t>
  </si>
  <si>
    <t>Less than a month ago</t>
  </si>
  <si>
    <t>Between 1 and 3 months ago</t>
  </si>
  <si>
    <t xml:space="preserve">More than 3 months ago </t>
  </si>
  <si>
    <t>IF 404 = 2,3,4</t>
  </si>
  <si>
    <t>In which form did you receive food assistance? 
(Check all that apply)</t>
  </si>
  <si>
    <t>In-kind</t>
  </si>
  <si>
    <t>Cash</t>
  </si>
  <si>
    <t>Vouchers</t>
  </si>
  <si>
    <t>Compared to the start of the year 2025, how have the food rations that your household receives changed?</t>
  </si>
  <si>
    <t>Decreased</t>
  </si>
  <si>
    <t>Stayed the same</t>
  </si>
  <si>
    <t>Increased</t>
  </si>
  <si>
    <t>Not sure/Don't know</t>
  </si>
  <si>
    <t>By how much did the food rations decline?</t>
  </si>
  <si>
    <t>By less than half</t>
  </si>
  <si>
    <t>By half</t>
  </si>
  <si>
    <t>By more than half</t>
  </si>
  <si>
    <t>Compared to the start of the war (April 2023), how have the food rations that your household receives changed</t>
  </si>
  <si>
    <t xml:space="preserve">Food source codes </t>
  </si>
  <si>
    <t>Main food source: Where do you primarily get your food from?</t>
  </si>
  <si>
    <t>1 = Own production (crops, animals)</t>
  </si>
  <si>
    <t>(Insert code from the list below)</t>
  </si>
  <si>
    <t xml:space="preserve">2 = Fishing / Hunting </t>
  </si>
  <si>
    <t xml:space="preserve">3 = Gathering </t>
  </si>
  <si>
    <t xml:space="preserve">4 = Loan </t>
  </si>
  <si>
    <t>5 = Market (purchase on cash)</t>
  </si>
  <si>
    <t xml:space="preserve">6 = Market (purchase on credit) </t>
  </si>
  <si>
    <t xml:space="preserve">7 = Beg for food </t>
  </si>
  <si>
    <t xml:space="preserve">8 = Exchange labor or items for food </t>
  </si>
  <si>
    <t xml:space="preserve">9 = Gift (food) from family/relatives </t>
  </si>
  <si>
    <t>10= Food aid (NGOs, WFP)</t>
  </si>
  <si>
    <r>
      <t xml:space="preserve">Food Consumption (Past 7 days) </t>
    </r>
    <r>
      <rPr>
        <sz val="10"/>
        <rFont val="Arial Narrow"/>
        <family val="2"/>
      </rPr>
      <t>For the following questions, please indicate the number of days your household consumed the specified food items in the past 7 days:</t>
    </r>
  </si>
  <si>
    <r>
      <rPr>
        <b/>
        <sz val="10"/>
        <rFont val="Arial Narrow"/>
        <family val="2"/>
      </rPr>
      <t>Main staple starches</t>
    </r>
    <r>
      <rPr>
        <sz val="10"/>
        <rFont val="Arial Narrow"/>
        <family val="2"/>
      </rPr>
      <t>, including cereals, grains, tubers and/or roots (such as potatoes, rice, pasta, bread, wheat flour, or other grains/cereals)</t>
    </r>
  </si>
  <si>
    <t>Days</t>
  </si>
  <si>
    <r>
      <rPr>
        <b/>
        <sz val="10"/>
        <rFont val="Arial Narrow"/>
        <family val="2"/>
      </rPr>
      <t>Pulses, nuts, and/or seeds</t>
    </r>
    <r>
      <rPr>
        <sz val="10"/>
        <rFont val="Arial Narrow"/>
        <family val="2"/>
      </rPr>
      <t xml:space="preserve"> (Including beans, fava bean, peas, peanuts, lentils or others)</t>
    </r>
  </si>
  <si>
    <r>
      <rPr>
        <b/>
        <sz val="10"/>
        <rFont val="Arial Narrow"/>
        <family val="2"/>
      </rPr>
      <t>Vegetables and/or leaves</t>
    </r>
    <r>
      <rPr>
        <sz val="10"/>
        <rFont val="Arial Narrow"/>
        <family val="2"/>
      </rPr>
      <t xml:space="preserve"> (including carrots, tomatoes, cucumbers, red peppers, pumpkin, kale, jarjir, onions, broccoli, spinach, lettuce or other vegetables) </t>
    </r>
  </si>
  <si>
    <r>
      <rPr>
        <b/>
        <sz val="10"/>
        <rFont val="Arial Narrow"/>
        <family val="2"/>
      </rPr>
      <t>Fruits</t>
    </r>
    <r>
      <rPr>
        <sz val="10"/>
        <rFont val="Arial Narrow"/>
        <family val="2"/>
      </rPr>
      <t xml:space="preserve"> (including citrus fruits such as oranges and limes, apricots, apples, dates, tangerine and other fruits)</t>
    </r>
  </si>
  <si>
    <r>
      <rPr>
        <b/>
        <sz val="10"/>
        <rFont val="Arial Narrow"/>
        <family val="2"/>
      </rPr>
      <t>Meat, eggs and/or fish or other seafood</t>
    </r>
    <r>
      <rPr>
        <sz val="10"/>
        <rFont val="Arial Narrow"/>
        <family val="2"/>
      </rPr>
      <t xml:space="preserve"> as a main dish, so not as a condiment</t>
    </r>
  </si>
  <si>
    <t xml:space="preserve">In the past 7 days, how many days did your household consume a substantial amount of milk (powdered or fresh) or other dairy products (including yogurt/Kefir, cheese, curd, condensed milk, sour cream or others)? (Excluding butter) </t>
  </si>
  <si>
    <t xml:space="preserve">In the past 7 days, how many days did your household eat oil, fat or butter? (Including vegetable oil, palm oil, margarine, other fats / oil)  </t>
  </si>
  <si>
    <t>In the past 7 days, how many days did your household consumed sugar or sweets? (Sugar, honey, jam, cakes, candy, cookies, sugary drinks, other)</t>
  </si>
  <si>
    <t>CODE</t>
  </si>
  <si>
    <t>1 = No, because it wasn't necessary</t>
  </si>
  <si>
    <t>1= Yes</t>
  </si>
  <si>
    <t>2 = No, because I already aplied this strategy i.e (read strategy... ) and I cannot continue to do</t>
  </si>
  <si>
    <t>2= No</t>
  </si>
  <si>
    <t>3 = N.A. (I did not have animals/Assets in the first place; Not socially acceptable)</t>
  </si>
  <si>
    <t>3 = Don't know</t>
  </si>
  <si>
    <t>4 = Other (to be precised).</t>
  </si>
  <si>
    <t>1. Sold household assets/goods (radio, furniture, refrigerator, television, jewelry etc.)</t>
  </si>
  <si>
    <t>/__/</t>
  </si>
  <si>
    <t>7. Withdrew children from school</t>
  </si>
  <si>
    <t>9. Begging</t>
  </si>
  <si>
    <t>7- Livestock</t>
  </si>
  <si>
    <t xml:space="preserve">A- Livestock Ownership and Management </t>
  </si>
  <si>
    <t>Questions</t>
  </si>
  <si>
    <t>Codes</t>
  </si>
  <si>
    <t>Do you or any member of your household own any livestock (e.g., cattle, goats, sheep, poultry)?</t>
  </si>
  <si>
    <t>1- Yes</t>
  </si>
  <si>
    <t>2- No</t>
  </si>
  <si>
    <t>What types of livestock do you own? (e.g., cattle, goats, sheep, poultry)</t>
  </si>
  <si>
    <t>1- Yes; 2- No</t>
  </si>
  <si>
    <t>Cattle</t>
  </si>
  <si>
    <t>Goats</t>
  </si>
  <si>
    <t>Sheep</t>
  </si>
  <si>
    <t>Poultry</t>
  </si>
  <si>
    <t>Camel/Donkey</t>
  </si>
  <si>
    <t>Is your herd of [TYPE] small, medium, or large?</t>
  </si>
  <si>
    <t>1- Small (1-50); 2- Medium (51-100); 3- Large (&gt;100)</t>
  </si>
  <si>
    <t>How did you acquire most of your [TYPE]?</t>
  </si>
  <si>
    <t>1- Purchase; 2- Inheritance; 3- Gift; 4- Other</t>
  </si>
  <si>
    <t>What do you use your  [TYPE] for?</t>
  </si>
  <si>
    <t>1- Commercial; 2- Subsistence; 3- Other (Specify)</t>
  </si>
  <si>
    <t>For the most numerous species of your livestock, for your grazing plans do …</t>
  </si>
  <si>
    <t>1- Consult local farmers</t>
  </si>
  <si>
    <t>2- Consult local pastoralists</t>
  </si>
  <si>
    <t>Community animal health worker (CAHW) </t>
  </si>
  <si>
    <t>3- Follow guidelines from payam land councils</t>
  </si>
  <si>
    <t>4- Community animal health worker (CAHW) </t>
  </si>
  <si>
    <t>5- Other (Specify)</t>
  </si>
  <si>
    <t>For the most numerous species of your livestock, where do you graze your herd?</t>
  </si>
  <si>
    <t>1- Natural grassland</t>
  </si>
  <si>
    <t>2- Semi-natural grassland</t>
  </si>
  <si>
    <t>3- Other (Specify)</t>
  </si>
  <si>
    <t>How do you alternate your herds grazing practice?</t>
  </si>
  <si>
    <t>1- Continuous gazing</t>
  </si>
  <si>
    <t>1- Rotational grazing</t>
  </si>
  <si>
    <t>if poultry only skip this</t>
  </si>
  <si>
    <t>2- Temporal enclosure</t>
  </si>
  <si>
    <t>3- Supplementary feeding</t>
  </si>
  <si>
    <t>4- Other (Specify)</t>
  </si>
  <si>
    <t xml:space="preserve">How do you provide water access to your livestock while grazing? </t>
  </si>
  <si>
    <t>1- Graze near natural water sources</t>
  </si>
  <si>
    <t>2- Construct water points</t>
  </si>
  <si>
    <t>3- Use solar-powered pumps</t>
  </si>
  <si>
    <t>B- Health and security</t>
  </si>
  <si>
    <t xml:space="preserve">How often do you conduct health checks on your livestock? </t>
  </si>
  <si>
    <t>1- Routine (daily) monitoring</t>
  </si>
  <si>
    <t>2- Weekly health checks</t>
  </si>
  <si>
    <t>3- Monthly/Seasonal veterinary visits</t>
  </si>
  <si>
    <t>5- Never</t>
  </si>
  <si>
    <t>How do you address health issues in your herd?</t>
  </si>
  <si>
    <t>1- Veterinary services</t>
  </si>
  <si>
    <t>2- Traditional medicine</t>
  </si>
  <si>
    <t>3- Community animal health worker (CAHW) </t>
  </si>
  <si>
    <t xml:space="preserve">Do you provide routine deworming for your livestock? </t>
  </si>
  <si>
    <t xml:space="preserve">Do you provide vaccinations for your livestock? </t>
  </si>
  <si>
    <t xml:space="preserve">Where do herders typically acquire vaccination for their herds? </t>
  </si>
  <si>
    <t>1- Vaccination campaigns (FAO and SMOAF)</t>
  </si>
  <si>
    <t>2- Veterinaires Sans Frontieres Germany</t>
  </si>
  <si>
    <t>3- Other project locations</t>
  </si>
  <si>
    <t>5- Veterinary pharmacy</t>
  </si>
  <si>
    <t>How do herders mostly acquire vaccination for their herds?</t>
  </si>
  <si>
    <t>1- Gifts</t>
  </si>
  <si>
    <t>2- Own purchase - subsidized item</t>
  </si>
  <si>
    <t>3- Own purchase - no subsidy</t>
  </si>
  <si>
    <t>What measures do you take to protect your herd from thefts and predators?</t>
  </si>
  <si>
    <t>1- Fencing and barriers</t>
  </si>
  <si>
    <t>2- Guard animals</t>
  </si>
  <si>
    <t>3- Regular patrols</t>
  </si>
  <si>
    <t>4- Chemical repellents</t>
  </si>
  <si>
    <t>In the past few months, did you lose any of your …</t>
  </si>
  <si>
    <t>What's the main reason why this happen for …</t>
  </si>
  <si>
    <t>1- Theft; 2- Looting; 3- Violence; 4- Flooding; 5- Drought; 6- Disease; 7- Overcrowding of small areas; 9- Other (Specify)</t>
  </si>
  <si>
    <t>How often did this happen for …</t>
  </si>
  <si>
    <t>1- Very often; 2- Often; 3- Sometimes; 4- Rarely</t>
  </si>
  <si>
    <t>C- Economic Impact</t>
  </si>
  <si>
    <t>1- All</t>
  </si>
  <si>
    <t>2- More than the half</t>
  </si>
  <si>
    <t>3- Around the half</t>
  </si>
  <si>
    <t>4- Less than the half</t>
  </si>
  <si>
    <t>5- None</t>
  </si>
  <si>
    <t>1- Local markets</t>
  </si>
  <si>
    <t>2- Middle men</t>
  </si>
  <si>
    <t>3- Direct sales</t>
  </si>
  <si>
    <t>4- Export</t>
  </si>
  <si>
    <t>1- Distance to market</t>
  </si>
  <si>
    <t>2- Difficulty with transport and logistics</t>
  </si>
  <si>
    <t>3- Prices volatility</t>
  </si>
  <si>
    <t>4- High competition</t>
  </si>
  <si>
    <t xml:space="preserve">5- Violence/safety </t>
  </si>
  <si>
    <t>6- Other (Specify)</t>
  </si>
  <si>
    <t xml:space="preserve">D- Political Influences </t>
  </si>
  <si>
    <t>Are there any government programs or initiatives that support livestock owners?</t>
  </si>
  <si>
    <t>How do conflicts or political instability impact your livestock?</t>
  </si>
  <si>
    <t>1- Severely</t>
  </si>
  <si>
    <t>2- Moderately</t>
  </si>
  <si>
    <t>3- Little</t>
  </si>
  <si>
    <t xml:space="preserve">Are you aware of the existence of any livestock association or cooperative? </t>
  </si>
  <si>
    <t xml:space="preserve">Do you belong to any livestock associations or cooperatives? </t>
  </si>
  <si>
    <t>if yes, could you name one ?</t>
  </si>
  <si>
    <t>_______________________</t>
  </si>
  <si>
    <t xml:space="preserve">E- Environmental Considerations </t>
  </si>
  <si>
    <t>What are the main environmental challenges affecting livestock in your area?</t>
  </si>
  <si>
    <t>1- Drought</t>
  </si>
  <si>
    <t>2- Flood</t>
  </si>
  <si>
    <t>3- Disease</t>
  </si>
  <si>
    <t>What strategies do you have in place for extreme weather events? (open-ended)</t>
  </si>
  <si>
    <t>Resource-Based Conflicts and Resolution</t>
  </si>
  <si>
    <t xml:space="preserve">In the past 12 months, have you experienced disputes or conflict with other communities (farmers or pastoralists) due to …..? </t>
  </si>
  <si>
    <t>1- Competition over water points for your livestick</t>
  </si>
  <si>
    <t>2- Dry-season grazing land</t>
  </si>
  <si>
    <t>3- Crop damage by livestock (as they enter agriculture farms)</t>
  </si>
  <si>
    <t>4- Land encroachment by displaced herds</t>
  </si>
  <si>
    <t>5- Blocked or restricted migration routes</t>
  </si>
  <si>
    <t>6- Cattle raiding</t>
  </si>
  <si>
    <t>7- None</t>
  </si>
  <si>
    <t>8- Other, specify</t>
  </si>
  <si>
    <t>_____________________________</t>
  </si>
  <si>
    <t>If yes, how was it resolved?</t>
  </si>
  <si>
    <t>1- Peaceful resolution via community Elders</t>
  </si>
  <si>
    <t>2- Community Negotiations</t>
  </si>
  <si>
    <t>3- Government or Local Authorities</t>
  </si>
  <si>
    <t>4- Security forces/Army</t>
  </si>
  <si>
    <t>5- Not resolved (ongoing) or escalated/violence</t>
  </si>
  <si>
    <t>Who owns the livestock that you (or your household) primarily keep and care for?  (Select one)</t>
  </si>
  <si>
    <t>1. We own all the livestock we keep.</t>
  </si>
  <si>
    <t>2. We own some, but also care for livestock owned by others.</t>
  </si>
  <si>
    <t>3. None of the livestock are ours; we only manage livestock for someone else.</t>
  </si>
  <si>
    <t>4. Communal ownership by clan</t>
  </si>
  <si>
    <t>4. Other arrangement (specify)</t>
  </si>
  <si>
    <t>If option 2 or 3, do you receive any income, share of output, or other benefit from managing livestock that belong to others?” (Yes/No) </t>
  </si>
  <si>
    <t>if yes, specify type of benefit</t>
  </si>
  <si>
    <t>1. Wage</t>
  </si>
  <si>
    <t>2. A portion of calves/milk</t>
  </si>
  <si>
    <t>3. Usage rights</t>
  </si>
  <si>
    <t>4. Other, specify</t>
  </si>
  <si>
    <t>Which of the following do you consider the most critical needs currently unmet for your livestock keeping, that if fulfilled would greatly improve your livestock’s productivity and your livelihood?” (Select all that apply)</t>
  </si>
  <si>
    <t>1. Veterinary services and animal health care: Better access to vets, medicines, and vaccinations.</t>
  </si>
  <si>
    <t>2. Water and grazing resources: Improved access to water points (wells, boreholes) and grazing land/pasture.</t>
  </si>
  <si>
    <t>3. Security and conflict resolution: Protection from cattle raiding and violence, and mechanisms to resolve disputes over resources.</t>
  </si>
  <si>
    <t>4. Market access and price stability: Better access to markets to sell animals and animal products, and more stable or fair prices..</t>
  </si>
  <si>
    <t xml:space="preserve">5. Financial services: Access to credit, loans or livestock insurance to invest in herd improvement or buffer shocks. </t>
  </si>
  <si>
    <t>6. Livestock breeding and restocking: Support for improved breeds (higher productivity) or restocking programs to recover animals lost in crises.</t>
  </si>
  <si>
    <t xml:space="preserve">7. Training and extension: Knowledge or training in better husbandry practices, animal nutrition, fodder production, or business skills for livestock. </t>
  </si>
  <si>
    <t xml:space="preserve">8. Other (specify): </t>
  </si>
  <si>
    <t>_______________________________</t>
  </si>
  <si>
    <t>Gender Dynamics in Livestock Management (the last two questions are optional but they would add value</t>
  </si>
  <si>
    <t>Who in your household mainly decides whether to sell or keep livestock (cattle, goats, sheep, poultry)?</t>
  </si>
  <si>
    <t>1. Mainly men</t>
  </si>
  <si>
    <t>2. Mainly women</t>
  </si>
  <si>
    <t>3. Both men and women together</t>
  </si>
  <si>
    <t>4. Other (specify)</t>
  </si>
  <si>
    <t>Who in your household is primarily responsible for the following activities?</t>
  </si>
  <si>
    <t>(Read each activity; record for each: 1 = Men, 2 = Women, 3 = Both equally, 4 = Children, 5 = Other)</t>
  </si>
  <si>
    <t>1. Herding/moving animals</t>
  </si>
  <si>
    <t>2. Feeding and watering animals</t>
  </si>
  <si>
    <t>3. Cleaning shelters or kraals</t>
  </si>
  <si>
    <t>4. Milking animals</t>
  </si>
  <si>
    <t>5. Small stock and poultry care</t>
  </si>
  <si>
    <t>6. Marketing of milk, eggs, or other products</t>
  </si>
  <si>
    <t xml:space="preserve">7. Decision-making on income receied when livestock or livestock products are sold </t>
  </si>
  <si>
    <t>Who decides how milk, eggs, or meat from your household’s animals are used (for home consumption, sale, or gifts)?</t>
  </si>
  <si>
    <t>What are the biggest challenges women in your household face in benefiting from livestock (ownership, income, or food)?</t>
  </si>
  <si>
    <t>1. Lack of ownership rights</t>
  </si>
  <si>
    <t>2. No control over sales</t>
  </si>
  <si>
    <t>3. Heavy labor burden</t>
  </si>
  <si>
    <t>4. Limited access to markets</t>
  </si>
  <si>
    <t>5. Limited voice in decisions</t>
  </si>
  <si>
    <t>6. Other, specify</t>
  </si>
  <si>
    <t>6- Crop production</t>
  </si>
  <si>
    <t>Do you or any member of your household use any plots
for crop cultivation?</t>
  </si>
  <si>
    <t>What type of crops do you or any member of your household grow ….?</t>
  </si>
  <si>
    <t>0- No; 1- Yes</t>
  </si>
  <si>
    <t>1. Cereals (Sorghum, Corn, Rice, etc.)</t>
  </si>
  <si>
    <t>2. Legumes</t>
  </si>
  <si>
    <t>3. Tubers/Roots</t>
  </si>
  <si>
    <t>4. Cash crop (coffee, cocoa, cotton?)</t>
  </si>
  <si>
    <t>5. Onions/Shallot</t>
  </si>
  <si>
    <t>6. Others (Specify the most important)</t>
  </si>
  <si>
    <t>Is your plot of [CROP] small, medium, or large?</t>
  </si>
  <si>
    <t>1- Small (&lt;0.5 ha); 2- Medium (0.5-2.0 ha); 3- Large (&gt;2.0 ha)</t>
  </si>
  <si>
    <t>6. Others</t>
  </si>
  <si>
    <t>What do you use [CROP] for?</t>
  </si>
  <si>
    <t>To what extent does your own production suffice to cover your family's food needs? Would you say that it covers 1. less than a quarter, 2. a little less than half, 3. a little more than half, 4. significantly more than half, 5. the entirety.</t>
  </si>
  <si>
    <t>1- Less than a quarter, 2- A little less than half, 3. A little more than half, 4. Significantly more than half, 5. Entirety cover our food needs.</t>
  </si>
  <si>
    <t>Do you or any member of your household use … ?</t>
  </si>
  <si>
    <t>Fertilizers</t>
  </si>
  <si>
    <t>Pesticides</t>
  </si>
  <si>
    <t>Improved seeds</t>
  </si>
  <si>
    <t>Large agricultural equipment (tactors, …)</t>
  </si>
  <si>
    <t>Hired labor</t>
  </si>
  <si>
    <t>What are the main challenges faced in crop production?</t>
  </si>
  <si>
    <t>1- Pests</t>
  </si>
  <si>
    <t>2- Looting/thefts</t>
  </si>
  <si>
    <t>3- Lack of inputs</t>
  </si>
  <si>
    <t>4- Water unavailability</t>
  </si>
  <si>
    <t>5- Drought</t>
  </si>
  <si>
    <t>6- Flood</t>
  </si>
  <si>
    <t>7- Availability of cropland</t>
  </si>
  <si>
    <t>8- Other (Specify)</t>
  </si>
  <si>
    <t>Did you or any household member have access to agricultural extension services?</t>
  </si>
  <si>
    <t>Did you or any household member have access to credit or financial services?</t>
  </si>
  <si>
    <t>Have you or any household member participated in any agricultural training programs?</t>
  </si>
  <si>
    <t>1- Theft; 2- Looting; 3- Violence; 4- Flooding; 5- Drought; 6-Pests;  9- Other (Specify)</t>
  </si>
  <si>
    <t>What challenges do you face in selling agricultural products?ASK IF Q604 IS NOT 2</t>
  </si>
  <si>
    <t xml:space="preserve">Are you aware of the existence of any farmers' association or cooperative? </t>
  </si>
  <si>
    <t xml:space="preserve">Do you belong to any farmers' association or cooperative? </t>
  </si>
  <si>
    <t>If yes, how do they support you?</t>
  </si>
  <si>
    <t>1- Market access</t>
  </si>
  <si>
    <t>2- Training and capacity buiding</t>
  </si>
  <si>
    <t>3- Access to agricultural extension services</t>
  </si>
  <si>
    <t>4- Access to inputs</t>
  </si>
  <si>
    <t>5- Access to financial services</t>
  </si>
  <si>
    <t>6- Political voice</t>
  </si>
  <si>
    <t>7- Other (Specify)</t>
  </si>
  <si>
    <t xml:space="preserve">In the near future, do you plan to expand crop production ? </t>
  </si>
  <si>
    <t xml:space="preserve">In the near future, are you interested in adopting new farming technologies ? </t>
  </si>
  <si>
    <t>Module E2</t>
  </si>
  <si>
    <t>3. Market Access and Functionality</t>
  </si>
  <si>
    <t>Market Access and Use</t>
  </si>
  <si>
    <t>How often do you or someone in your household visit a market to buy or sell goods? (how often per day, week, or month)</t>
  </si>
  <si>
    <t>1 - Frequence  /__/__/ (99 if Never)</t>
  </si>
  <si>
    <t xml:space="preserve"> /__/__/</t>
  </si>
  <si>
    <t xml:space="preserve"> If never, move to the next section</t>
  </si>
  <si>
    <t>2 - Per ( 1. day ; 2. Week, 3. Month.  Week)  /__/</t>
  </si>
  <si>
    <t xml:space="preserve">How far is this market from your home? </t>
  </si>
  <si>
    <t>1 - Less than 1 kmm</t>
  </si>
  <si>
    <t>2 - 1-5 km</t>
  </si>
  <si>
    <t xml:space="preserve"> /__/</t>
  </si>
  <si>
    <t>3 - More than 5 km</t>
  </si>
  <si>
    <t xml:space="preserve">What is your main mode of transport to the market? </t>
  </si>
  <si>
    <t>1 - Walk</t>
  </si>
  <si>
    <t>2 -Bicycle</t>
  </si>
  <si>
    <t>3 - Motorcycle, Car/Taxi, Bus</t>
  </si>
  <si>
    <t>4 - Other, specify</t>
  </si>
  <si>
    <t>1 - Yes</t>
  </si>
  <si>
    <t>2 - No</t>
  </si>
  <si>
    <t xml:space="preserve">If no: what prevented, you from accessing the market (report the main reason)? </t>
  </si>
  <si>
    <t>1 - Security</t>
  </si>
  <si>
    <t xml:space="preserve">If no: What prevented, you from accessing the market? </t>
  </si>
  <si>
    <t>2 - Flooding</t>
  </si>
  <si>
    <t>2 - Lack of transport</t>
  </si>
  <si>
    <t>4- Other, specify</t>
  </si>
  <si>
    <r>
      <t xml:space="preserve">What is your role in the market? (Are you </t>
    </r>
    <r>
      <rPr>
        <b/>
        <sz val="11"/>
        <rFont val="Arial Narrow"/>
        <family val="2"/>
      </rPr>
      <t xml:space="preserve">mainly </t>
    </r>
    <r>
      <rPr>
        <sz val="11"/>
        <rFont val="Arial Narrow"/>
        <family val="2"/>
      </rPr>
      <t>a buyer, seller, worker, or other?)</t>
    </r>
  </si>
  <si>
    <t>1 - Buyer</t>
  </si>
  <si>
    <t>2 - Seller</t>
  </si>
  <si>
    <t>3 - Worker</t>
  </si>
  <si>
    <t>Questions for buyers</t>
  </si>
  <si>
    <t>Availability and Prices</t>
  </si>
  <si>
    <t xml:space="preserve">In the past 7 days, were you able to find the main food items you needed at the market? </t>
  </si>
  <si>
    <t>0-No/1-Yes</t>
  </si>
  <si>
    <t>If no or some missing: Which items were not available?</t>
  </si>
  <si>
    <t>1- Main staple (sorghum/corn)</t>
  </si>
  <si>
    <t>2- Cooking oil</t>
  </si>
  <si>
    <t>3- Sugar and sweet</t>
  </si>
  <si>
    <t>1 - Increased</t>
  </si>
  <si>
    <t>2 - Decreased</t>
  </si>
  <si>
    <t>2 - Stayed the same</t>
  </si>
  <si>
    <t>4- Don't know</t>
  </si>
  <si>
    <t>1- Shortages</t>
  </si>
  <si>
    <t xml:space="preserve">If prices increased, what do you think is the main reason? </t>
  </si>
  <si>
    <t>2- Transport costs</t>
  </si>
  <si>
    <t>3- Exchange rate</t>
  </si>
  <si>
    <t>4- Insecurity</t>
  </si>
  <si>
    <t>5- Other, specify</t>
  </si>
  <si>
    <t>Barriers and Challenges</t>
  </si>
  <si>
    <t>1- High Prices</t>
  </si>
  <si>
    <t>2- Security/Conflict</t>
  </si>
  <si>
    <t>3- Good Availability/Supply</t>
  </si>
  <si>
    <t>What are the main challenges you face when interacting with the market? (Select all that apply)</t>
  </si>
  <si>
    <t>4- Transport</t>
  </si>
  <si>
    <t>5- Households circumtances (Lack of cash/money, …)</t>
  </si>
  <si>
    <t>6- Flooding/weather</t>
  </si>
  <si>
    <t>7- Other, specify</t>
  </si>
  <si>
    <t>1- Prices too high in my usual market</t>
  </si>
  <si>
    <t>2- I found cheaper prices in another market</t>
  </si>
  <si>
    <t>3- Transport and checkpoint costs increased prices</t>
  </si>
  <si>
    <t>4- Exchange rate or dollar shortage affected prices/availability</t>
  </si>
  <si>
    <t>5- Lack of cash/money in the household</t>
  </si>
  <si>
    <t>6- Other, specify</t>
  </si>
  <si>
    <t>1- Insecurity or violence near the market</t>
  </si>
  <si>
    <t>2- Insecure or unsafe travel routes</t>
  </si>
  <si>
    <t>3- Curfews, market closures, or restrictions</t>
  </si>
  <si>
    <t>1- Items not available in my usual market</t>
  </si>
  <si>
    <t>2- Rainy seasons closures</t>
  </si>
  <si>
    <t>3- Roads impassible</t>
  </si>
  <si>
    <t>4- Other seasonal of flood-related disruptions</t>
  </si>
  <si>
    <t>5- Cross-border trade slowed</t>
  </si>
  <si>
    <t>6- Higher duties/fees</t>
  </si>
  <si>
    <t>7- Changed where we get supply from</t>
  </si>
  <si>
    <t>1- Roads/bridges in poor condition or flooded</t>
  </si>
  <si>
    <t>2- Transport no available</t>
  </si>
  <si>
    <t>3- Fuel shortages</t>
  </si>
  <si>
    <t>4- Higher transport fares</t>
  </si>
  <si>
    <t>5- I choose a closer/cheaper market</t>
  </si>
  <si>
    <t>1- Moved due to conflict/flooding; now use a different market</t>
  </si>
  <si>
    <t>2- Now rely more on own harvest</t>
  </si>
  <si>
    <t>Household circumstances</t>
  </si>
  <si>
    <t>3- Now rely more on food assistance</t>
  </si>
  <si>
    <t>4- Illness, Pregnancy, Disability</t>
  </si>
  <si>
    <t>5- Can’t access cash/mobile money</t>
  </si>
  <si>
    <t>6- Liquidity issues make timing of purchases less frequent</t>
  </si>
  <si>
    <t xml:space="preserve">In the past 30 days, did you or your household go without food or other essentials because you could not access or afford them at the market? </t>
  </si>
  <si>
    <t xml:space="preserve">If yes: How often did this happen? </t>
  </si>
  <si>
    <t>1- Once</t>
  </si>
  <si>
    <t>2- a few times</t>
  </si>
  <si>
    <t>3- often</t>
  </si>
  <si>
    <t>4- always</t>
  </si>
  <si>
    <t>Coping and Adaptation</t>
  </si>
  <si>
    <t>1- Bought less</t>
  </si>
  <si>
    <t>2- Switched to cheaper items</t>
  </si>
  <si>
    <t>3- Borrowed</t>
  </si>
  <si>
    <t>If you could not buy what you needed at the market, what did you do?</t>
  </si>
  <si>
    <t>4- Received aid</t>
  </si>
  <si>
    <t>5- Grew/Produced at home</t>
  </si>
  <si>
    <t xml:space="preserve">Have you changed the market you use or the frequency of visits in the past 3 months? </t>
  </si>
  <si>
    <t>Perceptions and Suggestions</t>
  </si>
  <si>
    <t>1 - Much better</t>
  </si>
  <si>
    <t xml:space="preserve">In your opinion, how well is your main market functioning now compared to 6 months ago? </t>
  </si>
  <si>
    <t>2 - Somewhat better</t>
  </si>
  <si>
    <t>Skip to next section if Q306 = 1, 3, 4</t>
  </si>
  <si>
    <t>3 - Somewhat worse</t>
  </si>
  <si>
    <t>4 - Much worse</t>
  </si>
  <si>
    <t>Questions for sellers</t>
  </si>
  <si>
    <t>1- Cereals</t>
  </si>
  <si>
    <t>2- Vegetables</t>
  </si>
  <si>
    <t>3- Livestock</t>
  </si>
  <si>
    <t>4- Non-food items</t>
  </si>
  <si>
    <t>1- Individuals</t>
  </si>
  <si>
    <t>2- Businesses</t>
  </si>
  <si>
    <t>3- Traders</t>
  </si>
  <si>
    <t>4- NGOs, Government</t>
  </si>
  <si>
    <t>1- Local</t>
  </si>
  <si>
    <t>2- Other towns</t>
  </si>
  <si>
    <t>What are the main sources of goods/products you sell?</t>
  </si>
  <si>
    <t>3- Imports</t>
  </si>
  <si>
    <t>4- Own production</t>
  </si>
  <si>
    <t>1- Local farmers</t>
  </si>
  <si>
    <t>2- Wholesalers</t>
  </si>
  <si>
    <t>What are the main suppliers of goods/products you sell?</t>
  </si>
  <si>
    <t>3- Other traders</t>
  </si>
  <si>
    <t>4- Self</t>
  </si>
  <si>
    <t>5- Importers</t>
  </si>
  <si>
    <t>Transport</t>
  </si>
  <si>
    <t>Storage</t>
  </si>
  <si>
    <t>Funding</t>
  </si>
  <si>
    <t>Security</t>
  </si>
  <si>
    <t>Regulations</t>
  </si>
  <si>
    <t>Information barriers</t>
  </si>
  <si>
    <t>Market Integration and Linkages</t>
  </si>
  <si>
    <t>Other, specify</t>
  </si>
  <si>
    <t>1- Bad road conditions</t>
  </si>
  <si>
    <t>2- Lack of road</t>
  </si>
  <si>
    <t>3- Insecurity</t>
  </si>
  <si>
    <t>4- High transportation costs</t>
  </si>
  <si>
    <t>1- Lack of storage</t>
  </si>
  <si>
    <t>2- High cost of storage</t>
  </si>
  <si>
    <t>3- Lost due to spoilage</t>
  </si>
  <si>
    <t>4- Theft</t>
  </si>
  <si>
    <t>1- Limited or no access to formal credit</t>
  </si>
  <si>
    <t>2- Does not have any collateral to secure a loan</t>
  </si>
  <si>
    <t xml:space="preserve">3- High interest (cost of finance) </t>
  </si>
  <si>
    <t>4- Short tenors (loans repayment period is too short)</t>
  </si>
  <si>
    <t>1- Weak or missing market information systems (MIS)</t>
  </si>
  <si>
    <t>2- High and volatile prices (including exchange rate volatility) </t>
  </si>
  <si>
    <t>Other specify</t>
  </si>
  <si>
    <t>1- Insecurity and conflict risk on trade routes</t>
  </si>
  <si>
    <t>2- Poor road infrastructure and high transport costs</t>
  </si>
  <si>
    <t>3- Checkpoints and informal fees</t>
  </si>
  <si>
    <t>4- Storage and post-harvest losses</t>
  </si>
  <si>
    <t>5- Limited access to finance and liquidity constraints</t>
  </si>
  <si>
    <t>6- Depressed and volatile demand</t>
  </si>
  <si>
    <t>7- Thin market institutions</t>
  </si>
  <si>
    <t>1- Yes , Which ones</t>
  </si>
  <si>
    <t>1- Improved</t>
  </si>
  <si>
    <t>Ask if 328=1</t>
  </si>
  <si>
    <t>2- Worsened</t>
  </si>
  <si>
    <t>Ask if 325=1</t>
  </si>
  <si>
    <t>3- Stable</t>
  </si>
  <si>
    <t xml:space="preserve"> ______________</t>
  </si>
  <si>
    <t>State</t>
  </si>
  <si>
    <t>Don't know</t>
  </si>
  <si>
    <t>Refused to answer</t>
  </si>
  <si>
    <t>Would you describe your origin area (the place where you lived before being displaced) as a city, a semi-urban area, or rural area?</t>
  </si>
  <si>
    <t>Return to origin area</t>
  </si>
  <si>
    <t>Integrate in the community where I am currently displaced</t>
  </si>
  <si>
    <t>Don't know yet</t>
  </si>
  <si>
    <t>Locality</t>
  </si>
  <si>
    <r>
      <t xml:space="preserve">One day, when the war is over, do you plan to..... </t>
    </r>
    <r>
      <rPr>
        <strike/>
        <sz val="9"/>
        <rFont val="Arial"/>
        <family val="2"/>
      </rPr>
      <t xml:space="preserve">
</t>
    </r>
    <r>
      <rPr>
        <b/>
        <sz val="9"/>
        <rFont val="Arial"/>
        <family val="2"/>
      </rPr>
      <t>ENUMERATOR: READOUT THE OPTIONS</t>
    </r>
  </si>
  <si>
    <t xml:space="preserve">Route the options based on who is responding to the survey </t>
  </si>
  <si>
    <t>Go to another location within Sudan (not origin area)</t>
  </si>
  <si>
    <t>Return to origin country</t>
  </si>
  <si>
    <t>Go to another counrty</t>
  </si>
  <si>
    <t>2. No</t>
  </si>
  <si>
    <t>1 - Yes, full-time</t>
  </si>
  <si>
    <t>2 - Yes, part-time</t>
  </si>
  <si>
    <t>3 - No</t>
  </si>
  <si>
    <t>Were you mainly working as:
(READ OPTIONS OUT LOUD)</t>
  </si>
  <si>
    <t>1 - Wage worker or employee</t>
  </si>
  <si>
    <t>2 - Own-account worker or employer (including household enterprises)</t>
  </si>
  <si>
    <t>3 - Unpaid family member</t>
  </si>
  <si>
    <t>What type of sector were you working in?
(READ OPTIONS OUT LOUD)</t>
  </si>
  <si>
    <t>1 - Private sector</t>
  </si>
  <si>
    <t>2 - Public sector/government</t>
  </si>
  <si>
    <t>3 - Mixed sector (for example Sudan construction bank, Sudan mobile, Social Fund for Development)</t>
  </si>
  <si>
    <t>4 - Non-governmental organization or civil society organization</t>
  </si>
  <si>
    <t>5 - International organization</t>
  </si>
  <si>
    <t>What is the main economic activity of the enterprise that you work at over the past 7 days?</t>
  </si>
  <si>
    <t>1 - Agriculture, forestry and fishing</t>
  </si>
  <si>
    <t>2 - Manufacturing, mining and quarrying and other industrial activities</t>
  </si>
  <si>
    <t>3 - Construction</t>
  </si>
  <si>
    <t>4 - Wholesale and retail trade, transportation and storage, accommodation and food service activities</t>
  </si>
  <si>
    <t>5 - Information and communication</t>
  </si>
  <si>
    <t>6 - Financial and insurance activities</t>
  </si>
  <si>
    <t>7 - Real estate activities</t>
  </si>
  <si>
    <t>8 - Professional, scientific, technical, administrative and support service activities</t>
  </si>
  <si>
    <t>9 - Public administration and defense, education, human health
and social work activities</t>
  </si>
  <si>
    <t>10 - Other service activities</t>
  </si>
  <si>
    <t>If D5=1</t>
  </si>
  <si>
    <t>IFQ124=2</t>
  </si>
  <si>
    <t xml:space="preserve">Has your housing sustained any damage during the war? </t>
  </si>
  <si>
    <t>Was this damage mostly minor, moderate, or severe?</t>
  </si>
  <si>
    <t>Minor</t>
  </si>
  <si>
    <t>Moderate</t>
  </si>
  <si>
    <t>Severe</t>
  </si>
  <si>
    <t>(3.07)</t>
  </si>
  <si>
    <t>Where were you living prior to the first move (state/locality)</t>
  </si>
  <si>
    <t>If Q111=2</t>
  </si>
  <si>
    <t>If Q111=2 or D5==1</t>
  </si>
  <si>
    <t>Do you currently have a valid ID (e.g., driver’s license, passport, state ID)?</t>
  </si>
  <si>
    <t>Do you currently have a bank account or a Mobile Money account?</t>
  </si>
  <si>
    <t>1-Yes; 2-No</t>
  </si>
  <si>
    <t>1. Bank account</t>
  </si>
  <si>
    <t xml:space="preserve">2. Mobile Money/ e-wallet </t>
  </si>
  <si>
    <t>3. Other</t>
  </si>
  <si>
    <t>ASK ONLY IF D5 =1</t>
  </si>
  <si>
    <t>110b</t>
  </si>
  <si>
    <t>128_cost</t>
  </si>
  <si>
    <t>2. Borrowed money / food from a formal lender / bank</t>
  </si>
  <si>
    <t>3. Spent savings</t>
  </si>
  <si>
    <t>4. Reduced non-food expenses on health (including drugs) and education</t>
  </si>
  <si>
    <t>5. Sold productive assets or means of transport (sewing machine, wheelbarrow, bicycle, car, etc.)</t>
  </si>
  <si>
    <t>6. Sold last female animals</t>
  </si>
  <si>
    <t>8. Sold house or land</t>
  </si>
  <si>
    <t>10. Sold more animals (non-productive) than usual</t>
  </si>
  <si>
    <t>a- High Prices</t>
  </si>
  <si>
    <t>b- Security/Conflict</t>
  </si>
  <si>
    <t>c- Good Availability/Supply</t>
  </si>
  <si>
    <t>d- Transport</t>
  </si>
  <si>
    <t>e- Households circumtances (Lack of cash/money, …)</t>
  </si>
  <si>
    <t>f- Flooding/weather</t>
  </si>
  <si>
    <t>g- Other, specify</t>
  </si>
  <si>
    <r>
      <t>In the past month, have you been able to access the market as usual?</t>
    </r>
    <r>
      <rPr>
        <sz val="11"/>
        <rFont val="Aptos"/>
        <family val="2"/>
      </rPr>
      <t xml:space="preserve"> </t>
    </r>
  </si>
  <si>
    <t>Have you noticed any changes in the prices of key goods (e.g., maize, sorghum, oil, sugar) in the past month? [Did the price of key necessities (sorghum, maize, sugar) increase, stay the same, decrease in the past 30 days?]</t>
  </si>
  <si>
    <r>
      <rPr>
        <b/>
        <sz val="12"/>
        <rFont val="Arial Narrow"/>
        <family val="2"/>
      </rPr>
      <t>Price-related challenges:</t>
    </r>
    <r>
      <rPr>
        <sz val="12"/>
        <rFont val="Arial Narrow"/>
        <family val="2"/>
      </rPr>
      <t> </t>
    </r>
  </si>
  <si>
    <r>
      <rPr>
        <b/>
        <sz val="12"/>
        <rFont val="Arial Narrow"/>
        <family val="2"/>
      </rPr>
      <t>Security-related challenges:</t>
    </r>
    <r>
      <rPr>
        <sz val="12"/>
        <rFont val="Arial Narrow"/>
        <family val="2"/>
      </rPr>
      <t> </t>
    </r>
  </si>
  <si>
    <r>
      <rPr>
        <b/>
        <sz val="12"/>
        <rFont val="Arial Narrow"/>
        <family val="2"/>
      </rPr>
      <t>Good Availability/Supply-related challenges:</t>
    </r>
    <r>
      <rPr>
        <sz val="12"/>
        <rFont val="Arial Narrow"/>
        <family val="2"/>
      </rPr>
      <t> </t>
    </r>
  </si>
  <si>
    <r>
      <rPr>
        <b/>
        <sz val="12"/>
        <rFont val="Arial Narrow"/>
        <family val="2"/>
      </rPr>
      <t>Transport-related challenges:</t>
    </r>
    <r>
      <rPr>
        <sz val="12"/>
        <rFont val="Arial Narrow"/>
        <family val="2"/>
      </rPr>
      <t> </t>
    </r>
  </si>
  <si>
    <t>If yes, why?  [Sellect all that apply]</t>
  </si>
  <si>
    <r>
      <t xml:space="preserve">What is the main type of goods/services </t>
    </r>
    <r>
      <rPr>
        <strike/>
        <sz val="12"/>
        <rFont val="Arial Narrow"/>
        <family val="2"/>
      </rPr>
      <t>do</t>
    </r>
    <r>
      <rPr>
        <sz val="12"/>
        <rFont val="Arial Narrow"/>
        <family val="2"/>
      </rPr>
      <t xml:space="preserve"> you sell?</t>
    </r>
  </si>
  <si>
    <r>
      <t xml:space="preserve">What are the main types of customers </t>
    </r>
    <r>
      <rPr>
        <strike/>
        <sz val="12"/>
        <rFont val="Arial Narrow"/>
        <family val="2"/>
      </rPr>
      <t>do y</t>
    </r>
    <r>
      <rPr>
        <sz val="12"/>
        <rFont val="Arial Narrow"/>
        <family val="2"/>
      </rPr>
      <t>ou sell to?</t>
    </r>
  </si>
  <si>
    <r>
      <t>What are the m</t>
    </r>
    <r>
      <rPr>
        <b/>
        <sz val="12"/>
        <rFont val="Arial Narrow"/>
        <family val="2"/>
      </rPr>
      <t>ain barriers to market operations:</t>
    </r>
    <r>
      <rPr>
        <sz val="12"/>
        <rFont val="Arial Narrow"/>
        <family val="2"/>
      </rPr>
      <t> (Transport, storage, funding, security, regulations, other)?</t>
    </r>
  </si>
  <si>
    <r>
      <rPr>
        <b/>
        <sz val="12"/>
        <rFont val="Arial Narrow"/>
        <family val="2"/>
      </rPr>
      <t>Transport barriers:</t>
    </r>
    <r>
      <rPr>
        <sz val="12"/>
        <rFont val="Arial Narrow"/>
        <family val="2"/>
      </rPr>
      <t> (Road conditions, cost, availability, security)</t>
    </r>
  </si>
  <si>
    <r>
      <t>What are the main barriers to</t>
    </r>
    <r>
      <rPr>
        <b/>
        <sz val="12"/>
        <rFont val="Arial Narrow"/>
        <family val="2"/>
      </rPr>
      <t xml:space="preserve"> transport barriers:</t>
    </r>
    <r>
      <rPr>
        <sz val="12"/>
        <rFont val="Arial Narrow"/>
        <family val="2"/>
      </rPr>
      <t> (Road conditions, cost, availability, security)</t>
    </r>
  </si>
  <si>
    <r>
      <rPr>
        <b/>
        <sz val="12"/>
        <rFont val="Arial Narrow"/>
        <family val="2"/>
      </rPr>
      <t>Storage barriers:</t>
    </r>
    <r>
      <rPr>
        <sz val="12"/>
        <rFont val="Arial Narrow"/>
        <family val="2"/>
      </rPr>
      <t> (Availability, cost, losses due to spoilage/theft)</t>
    </r>
  </si>
  <si>
    <r>
      <t>What are the main barriers to s</t>
    </r>
    <r>
      <rPr>
        <b/>
        <sz val="12"/>
        <rFont val="Arial Narrow"/>
        <family val="2"/>
      </rPr>
      <t>torage:</t>
    </r>
    <r>
      <rPr>
        <sz val="12"/>
        <rFont val="Arial Narrow"/>
        <family val="2"/>
      </rPr>
      <t> (Availability, cost, losses due to spoilage/theft)</t>
    </r>
  </si>
  <si>
    <r>
      <rPr>
        <b/>
        <sz val="12"/>
        <rFont val="Arial Narrow"/>
        <family val="2"/>
      </rPr>
      <t>What are the main constraints for access to finance:</t>
    </r>
    <r>
      <rPr>
        <sz val="12"/>
        <rFont val="Arial Narrow"/>
        <family val="2"/>
      </rPr>
      <t> (Sources of funding, constraints, interest rates)</t>
    </r>
  </si>
  <si>
    <r>
      <t>What are the main i</t>
    </r>
    <r>
      <rPr>
        <b/>
        <sz val="12"/>
        <rFont val="Arial Narrow"/>
        <family val="2"/>
      </rPr>
      <t>nformation barriers:</t>
    </r>
    <r>
      <rPr>
        <sz val="12"/>
        <rFont val="Arial Narrow"/>
        <family val="2"/>
      </rPr>
      <t> (Access to market information, price data, demand trends)</t>
    </r>
  </si>
  <si>
    <r>
      <rPr>
        <sz val="12"/>
        <rFont val="Arial Narrow"/>
        <family val="2"/>
      </rPr>
      <t>What are the main barriers to M</t>
    </r>
    <r>
      <rPr>
        <b/>
        <sz val="12"/>
        <rFont val="Arial Narrow"/>
        <family val="2"/>
      </rPr>
      <t>arket Integration and Linkages</t>
    </r>
  </si>
  <si>
    <r>
      <rPr>
        <b/>
        <sz val="12"/>
        <rFont val="Arial Narrow"/>
        <family val="2"/>
      </rPr>
      <t>Do you trade with other markets/towns?</t>
    </r>
    <r>
      <rPr>
        <sz val="12"/>
        <rFont val="Arial Narrow"/>
        <family val="2"/>
      </rPr>
      <t> (Yes/No; which ones)</t>
    </r>
  </si>
  <si>
    <r>
      <t xml:space="preserve">Did </t>
    </r>
    <r>
      <rPr>
        <b/>
        <sz val="12"/>
        <rFont val="Arial Narrow"/>
        <family val="2"/>
      </rPr>
      <t xml:space="preserve">market linkages improve, remain stable, or worsen </t>
    </r>
    <r>
      <rPr>
        <sz val="12"/>
        <rFont val="Arial Narrow"/>
        <family val="2"/>
      </rPr>
      <t>over the past year?</t>
    </r>
  </si>
  <si>
    <t>If Improved or Worsened, why?  [state the reasons]</t>
  </si>
  <si>
    <r>
      <t xml:space="preserve">Do you participate in any </t>
    </r>
    <r>
      <rPr>
        <b/>
        <sz val="12"/>
        <rFont val="Arial Narrow"/>
        <family val="2"/>
      </rPr>
      <t>market associations or cooperatives:</t>
    </r>
    <r>
      <rPr>
        <sz val="12"/>
        <rFont val="Arial Narrow"/>
        <family val="2"/>
      </rPr>
      <t> (Yes/No; benefits)</t>
    </r>
  </si>
  <si>
    <t>4- Scarcity of grazing land</t>
  </si>
  <si>
    <t>5- Other specify</t>
  </si>
  <si>
    <t>0. Introduction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</si>
</sst>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0_);\(0.00\)"/>
  </numFmts>
  <fonts count="39" x14ac:knownFonts="1">
    <font>
      <sz val="11"/>
      <color theme="1"/>
      <name val="Aptos Narrow"/>
      <family val="2"/>
      <scheme val="minor"/>
    </font>
    <font>
      <b/>
      <sz val="11"/>
      <color theme="1"/>
      <name val="Aptos Narrow"/>
      <family val="2"/>
      <scheme val="minor"/>
    </font>
    <font>
      <b/>
      <sz val="10"/>
      <color theme="1"/>
      <name val="Arial Narrow"/>
      <family val="2"/>
    </font>
    <font>
      <sz val="10"/>
      <color theme="1"/>
      <name val="Arial Narrow"/>
      <family val="2"/>
    </font>
    <font>
      <b/>
      <sz val="14"/>
      <name val="Aptos Narrow"/>
      <family val="2"/>
      <scheme val="minor"/>
    </font>
    <font>
      <i/>
      <sz val="12"/>
      <name val="Gill Sans MT"/>
      <family val="2"/>
    </font>
    <font>
      <b/>
      <sz val="10"/>
      <name val="Arial Narrow"/>
      <family val="2"/>
    </font>
    <font>
      <sz val="10"/>
      <name val="Arial Narrow"/>
      <family val="2"/>
    </font>
    <font>
      <i/>
      <sz val="10"/>
      <name val="Arial Narrow"/>
      <family val="2"/>
    </font>
    <font>
      <b/>
      <sz val="9"/>
      <name val="Arial"/>
      <family val="2"/>
    </font>
    <font>
      <sz val="9"/>
      <name val="Arial"/>
      <family val="2"/>
    </font>
    <font>
      <strike/>
      <sz val="9"/>
      <name val="Arial"/>
      <family val="2"/>
    </font>
    <font>
      <b/>
      <sz val="12"/>
      <color theme="1"/>
      <name val="Arial Narrow"/>
      <family val="2"/>
    </font>
    <font>
      <sz val="10"/>
      <name val="Arial"/>
      <family val="2"/>
    </font>
    <font>
      <sz val="8"/>
      <color theme="1"/>
      <name val="Arial Narrow"/>
      <family val="2"/>
    </font>
    <font>
      <sz val="8"/>
      <name val="Arial"/>
      <family val="2"/>
    </font>
    <font>
      <sz val="10"/>
      <color indexed="8"/>
      <name val="Arial"/>
      <family val="2"/>
    </font>
    <font>
      <sz val="9"/>
      <color theme="1"/>
      <name val="Arial"/>
      <family val="2"/>
    </font>
    <font>
      <sz val="9"/>
      <color rgb="FF242424"/>
      <name val="Arial"/>
      <family val="2"/>
    </font>
    <font>
      <b/>
      <sz val="9"/>
      <color theme="1"/>
      <name val="Arial"/>
      <family val="2"/>
    </font>
    <font>
      <sz val="11"/>
      <color theme="1"/>
      <name val="Aptos"/>
      <family val="2"/>
    </font>
    <font>
      <i/>
      <sz val="10"/>
      <color theme="1"/>
      <name val="Arial Narrow"/>
      <family val="2"/>
    </font>
    <font>
      <b/>
      <sz val="11"/>
      <name val="Arial Narrow"/>
      <family val="2"/>
    </font>
    <font>
      <sz val="11"/>
      <name val="Arial Narrow"/>
      <family val="2"/>
    </font>
    <font>
      <b/>
      <sz val="16"/>
      <name val="Arial Narrow"/>
      <family val="2"/>
    </font>
    <font>
      <sz val="10"/>
      <color rgb="FF000000"/>
      <name val="Arial Narrow"/>
      <family val="2"/>
    </font>
    <font>
      <sz val="11"/>
      <color theme="1"/>
      <name val="Aptos Narrow"/>
      <family val="2"/>
      <scheme val="minor"/>
    </font>
    <font>
      <sz val="8"/>
      <name val="Aptos Narrow"/>
      <family val="2"/>
      <scheme val="minor"/>
    </font>
    <font>
      <sz val="11"/>
      <name val="Aptos Narrow"/>
      <family val="2"/>
      <scheme val="minor"/>
    </font>
    <font>
      <b/>
      <sz val="11"/>
      <name val="Aptos"/>
      <family val="2"/>
    </font>
    <font>
      <sz val="11"/>
      <name val="Aptos"/>
      <family val="2"/>
    </font>
    <font>
      <b/>
      <sz val="11"/>
      <name val="Aptos Narrow"/>
      <family val="2"/>
      <scheme val="minor"/>
    </font>
    <font>
      <sz val="12"/>
      <name val="Arial Narrow"/>
      <family val="2"/>
    </font>
    <font>
      <sz val="8"/>
      <name val="Arial Narrow"/>
      <family val="2"/>
    </font>
    <font>
      <b/>
      <sz val="12"/>
      <name val="Arial Narrow"/>
      <family val="2"/>
    </font>
    <font>
      <b/>
      <sz val="12"/>
      <name val="Aptos"/>
      <family val="2"/>
    </font>
    <font>
      <b/>
      <sz val="16"/>
      <name val="Aptos Narrow"/>
      <family val="2"/>
      <scheme val="minor"/>
    </font>
    <font>
      <strike/>
      <sz val="12"/>
      <name val="Arial Narrow"/>
      <family val="2"/>
    </font>
    <font>
      <sz val="12"/>
      <name val="Aptos Narrow"/>
      <family val="2"/>
      <scheme val="minor"/>
    </font>
  </fonts>
  <fills count="2">
    <fill>
      <patternFill patternType="none"/>
    </fill>
    <fill>
      <patternFill patternType="gray125"/>
    </fill>
  </fills>
  <borders count="75">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medium">
        <color auto="1"/>
      </top>
      <bottom/>
      <diagonal/>
    </border>
    <border>
      <left style="thin">
        <color auto="1"/>
      </left>
      <right/>
      <top style="medium">
        <color auto="1"/>
      </top>
      <bottom/>
      <diagonal/>
    </border>
    <border>
      <left style="medium">
        <color auto="1"/>
      </left>
      <right/>
      <top style="medium">
        <color auto="1"/>
      </top>
      <bottom/>
      <diagonal/>
    </border>
    <border>
      <left/>
      <right style="thin">
        <color auto="1"/>
      </right>
      <top style="medium">
        <color auto="1"/>
      </top>
      <bottom/>
      <diagonal/>
    </border>
    <border>
      <left style="medium">
        <color auto="1"/>
      </left>
      <right style="thin">
        <color auto="1"/>
      </right>
      <top/>
      <bottom style="thin">
        <color auto="1"/>
      </bottom>
      <diagonal/>
    </border>
    <border>
      <left style="thin">
        <color auto="1"/>
      </left>
      <right/>
      <top/>
      <bottom style="thin">
        <color auto="1"/>
      </bottom>
      <diagonal/>
    </border>
    <border>
      <left style="medium">
        <color auto="1"/>
      </left>
      <right/>
      <top/>
      <bottom style="thin">
        <color auto="1"/>
      </bottom>
      <diagonal/>
    </border>
    <border>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style="thin">
        <color auto="1"/>
      </left>
      <right/>
      <top/>
      <bottom/>
      <diagonal/>
    </border>
    <border>
      <left/>
      <right style="medium">
        <color auto="1"/>
      </right>
      <top/>
      <bottom/>
      <diagonal/>
    </border>
    <border>
      <left/>
      <right/>
      <top style="dotted">
        <color indexed="64"/>
      </top>
      <bottom style="dotted">
        <color indexed="64"/>
      </bottom>
      <diagonal/>
    </border>
    <border>
      <left/>
      <right/>
      <top style="dotted">
        <color indexed="64"/>
      </top>
      <bottom/>
      <diagonal/>
    </border>
    <border>
      <left/>
      <right style="dotted">
        <color auto="1"/>
      </right>
      <top style="dotted">
        <color auto="1"/>
      </top>
      <bottom style="dotted">
        <color auto="1"/>
      </bottom>
      <diagonal/>
    </border>
    <border>
      <left/>
      <right/>
      <top/>
      <bottom style="dotted">
        <color indexed="64"/>
      </bottom>
      <diagonal/>
    </border>
    <border>
      <left/>
      <right style="thin">
        <color indexed="64"/>
      </right>
      <top/>
      <bottom style="dotted">
        <color indexed="64"/>
      </bottom>
      <diagonal/>
    </border>
    <border>
      <left style="dotted">
        <color indexed="64"/>
      </left>
      <right/>
      <top style="dotted">
        <color indexed="64"/>
      </top>
      <bottom/>
      <diagonal/>
    </border>
    <border>
      <left style="dotted">
        <color indexed="64"/>
      </left>
      <right/>
      <top/>
      <bottom style="dotted">
        <color indexed="64"/>
      </bottom>
      <diagonal/>
    </border>
    <border>
      <left style="dotted">
        <color auto="1"/>
      </left>
      <right/>
      <top style="dotted">
        <color auto="1"/>
      </top>
      <bottom style="dotted">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thin">
        <color auto="1"/>
      </bottom>
      <diagonal/>
    </border>
    <border>
      <left style="thin">
        <color auto="1"/>
      </left>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double">
        <color indexed="64"/>
      </bottom>
      <diagonal/>
    </border>
    <border>
      <left style="thin">
        <color indexed="64"/>
      </left>
      <right style="thin">
        <color indexed="64"/>
      </right>
      <top style="hair">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right style="thin">
        <color rgb="FF000000"/>
      </right>
      <top style="thin">
        <color indexed="64"/>
      </top>
      <bottom style="thin">
        <color rgb="FF000000"/>
      </bottom>
      <diagonal/>
    </border>
    <border>
      <left style="thin">
        <color indexed="64"/>
      </left>
      <right style="thin">
        <color indexed="64"/>
      </right>
      <top style="thin">
        <color rgb="FF000000"/>
      </top>
      <bottom style="thin">
        <color indexed="64"/>
      </bottom>
      <diagonal/>
    </border>
    <border>
      <left/>
      <right style="thin">
        <color rgb="FF000000"/>
      </right>
      <top style="thin">
        <color rgb="FF000000"/>
      </top>
      <bottom style="thin">
        <color indexed="64"/>
      </bottom>
      <diagonal/>
    </border>
    <border>
      <left/>
      <right style="thin">
        <color indexed="64"/>
      </right>
      <top style="thin">
        <color indexed="64"/>
      </top>
      <bottom style="thin">
        <color rgb="FF000000"/>
      </bottom>
      <diagonal/>
    </border>
    <border>
      <left/>
      <right style="thin">
        <color indexed="64"/>
      </right>
      <top style="thin">
        <color rgb="FF000000"/>
      </top>
      <bottom style="thin">
        <color indexed="64"/>
      </bottom>
      <diagonal/>
    </border>
    <border>
      <left style="medium">
        <color indexed="64"/>
      </left>
      <right style="thin">
        <color rgb="FF000000"/>
      </right>
      <top style="thin">
        <color indexed="64"/>
      </top>
      <bottom/>
      <diagonal/>
    </border>
    <border>
      <left style="medium">
        <color indexed="64"/>
      </left>
      <right style="thin">
        <color rgb="FF000000"/>
      </right>
      <top/>
      <bottom/>
      <diagonal/>
    </border>
    <border>
      <left style="medium">
        <color indexed="64"/>
      </left>
      <right style="thin">
        <color rgb="FF000000"/>
      </right>
      <top/>
      <bottom style="thin">
        <color indexed="64"/>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medium">
        <color indexed="64"/>
      </left>
      <right style="thin">
        <color rgb="FF000000"/>
      </right>
      <top style="thin">
        <color indexed="64"/>
      </top>
      <bottom style="thin">
        <color indexed="64"/>
      </bottom>
      <diagonal/>
    </border>
    <border>
      <left style="thin">
        <color rgb="FF000000"/>
      </left>
      <right style="thin">
        <color rgb="FF000000"/>
      </right>
      <top/>
      <bottom/>
      <diagonal/>
    </border>
  </borders>
  <cellStyleXfs count="5">
    <xf numFmtId="0" fontId="0" fillId="0" borderId="0"/>
    <xf numFmtId="0" fontId="13" fillId="0" borderId="0"/>
    <xf numFmtId="0" fontId="15" fillId="0" borderId="0"/>
    <xf numFmtId="43" fontId="16" fillId="0" borderId="0" applyFont="0" applyFill="0" applyBorder="0" applyAlignment="0" applyProtection="0"/>
    <xf numFmtId="0" fontId="26" fillId="0" borderId="0"/>
  </cellStyleXfs>
  <cellXfs count="487">
    <xf numFmtId="0" fontId="0" fillId="0" borderId="0" xfId="0"/>
    <xf numFmtId="0" fontId="4" fillId="0" borderId="0" xfId="0" applyFont="1" applyAlignment="1">
      <alignment horizontal="left" vertical="top"/>
    </xf>
    <xf numFmtId="0" fontId="0" fillId="0" borderId="0" xfId="0" applyAlignment="1">
      <alignment horizontal="left" vertical="center" wrapText="1"/>
    </xf>
    <xf numFmtId="0" fontId="0" fillId="0" borderId="0" xfId="0" applyAlignment="1">
      <alignment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wrapText="1"/>
    </xf>
    <xf numFmtId="0" fontId="1" fillId="0" borderId="1"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wrapText="1"/>
    </xf>
    <xf numFmtId="0" fontId="0" fillId="0" borderId="3" xfId="0" applyBorder="1" applyAlignment="1">
      <alignment wrapText="1"/>
    </xf>
    <xf numFmtId="0" fontId="1" fillId="0" borderId="4" xfId="0" applyFont="1" applyBorder="1" applyAlignment="1">
      <alignment horizontal="center" vertical="center" wrapText="1"/>
    </xf>
    <xf numFmtId="0" fontId="0" fillId="0" borderId="6" xfId="0" applyBorder="1" applyAlignment="1">
      <alignment wrapText="1"/>
    </xf>
    <xf numFmtId="0" fontId="0" fillId="0" borderId="7" xfId="0" applyBorder="1" applyAlignment="1">
      <alignment wrapText="1"/>
    </xf>
    <xf numFmtId="0" fontId="1" fillId="0" borderId="8" xfId="0" applyFont="1" applyBorder="1" applyAlignment="1">
      <alignment horizontal="center" vertical="center" wrapText="1"/>
    </xf>
    <xf numFmtId="0" fontId="0" fillId="0" borderId="10" xfId="0" applyBorder="1" applyAlignment="1">
      <alignment wrapText="1"/>
    </xf>
    <xf numFmtId="0" fontId="0" fillId="0" borderId="11" xfId="0" applyBorder="1" applyAlignment="1">
      <alignment wrapText="1"/>
    </xf>
    <xf numFmtId="0" fontId="5" fillId="0" borderId="0" xfId="0" applyFont="1" applyAlignment="1">
      <alignment wrapText="1"/>
    </xf>
    <xf numFmtId="0" fontId="6" fillId="0" borderId="0" xfId="0" applyFont="1" applyAlignment="1">
      <alignment horizontal="left" vertical="center"/>
    </xf>
    <xf numFmtId="0" fontId="7" fillId="0" borderId="0" xfId="0" applyFont="1" applyAlignment="1">
      <alignment horizontal="left" vertical="center" wrapText="1"/>
    </xf>
    <xf numFmtId="0" fontId="6" fillId="0" borderId="0" xfId="0" applyFont="1" applyAlignment="1">
      <alignment wrapText="1"/>
    </xf>
    <xf numFmtId="0" fontId="7" fillId="0" borderId="0" xfId="0" applyFont="1" applyAlignment="1">
      <alignment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6" fillId="0" borderId="12" xfId="0" applyFont="1" applyBorder="1" applyAlignment="1">
      <alignment horizontal="left" vertical="center" wrapText="1"/>
    </xf>
    <xf numFmtId="0" fontId="7" fillId="0" borderId="13" xfId="0" applyFont="1" applyBorder="1" applyAlignment="1">
      <alignment horizontal="left" vertical="center" wrapText="1"/>
    </xf>
    <xf numFmtId="0" fontId="7" fillId="0" borderId="13" xfId="0" applyFont="1" applyBorder="1" applyAlignment="1">
      <alignment wrapText="1"/>
    </xf>
    <xf numFmtId="0" fontId="6"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8" xfId="0" applyFont="1" applyBorder="1" applyAlignment="1">
      <alignment horizontal="left" vertical="top" wrapText="1"/>
    </xf>
    <xf numFmtId="0" fontId="7" fillId="0" borderId="18" xfId="0" applyFont="1" applyBorder="1" applyAlignment="1">
      <alignment wrapText="1"/>
    </xf>
    <xf numFmtId="0" fontId="7" fillId="0" borderId="18" xfId="0" applyFont="1" applyBorder="1" applyAlignment="1">
      <alignment horizontal="right"/>
    </xf>
    <xf numFmtId="0" fontId="10" fillId="0" borderId="18" xfId="0" applyFont="1" applyBorder="1" applyAlignment="1">
      <alignment wrapText="1"/>
    </xf>
    <xf numFmtId="0" fontId="10" fillId="0" borderId="18" xfId="0" applyFont="1" applyBorder="1" applyAlignment="1">
      <alignment horizontal="right"/>
    </xf>
    <xf numFmtId="0" fontId="10" fillId="0" borderId="13" xfId="0" applyFont="1" applyBorder="1"/>
    <xf numFmtId="0" fontId="10" fillId="0" borderId="13" xfId="0" applyFont="1" applyBorder="1" applyAlignment="1">
      <alignment horizontal="right"/>
    </xf>
    <xf numFmtId="0" fontId="11" fillId="0" borderId="15" xfId="0" applyFont="1" applyBorder="1"/>
    <xf numFmtId="0" fontId="11" fillId="0" borderId="15" xfId="0" applyFont="1" applyBorder="1" applyAlignment="1">
      <alignment horizontal="right"/>
    </xf>
    <xf numFmtId="0" fontId="10" fillId="0" borderId="2" xfId="0" applyFont="1" applyBorder="1"/>
    <xf numFmtId="0" fontId="10" fillId="0" borderId="2" xfId="0" applyFont="1" applyBorder="1" applyAlignment="1">
      <alignment horizontal="right"/>
    </xf>
    <xf numFmtId="0" fontId="3" fillId="0" borderId="0" xfId="0" applyFont="1"/>
    <xf numFmtId="0" fontId="7" fillId="0" borderId="0" xfId="0" applyFont="1" applyAlignment="1">
      <alignment horizontal="center" vertical="center"/>
    </xf>
    <xf numFmtId="0" fontId="6" fillId="0" borderId="0" xfId="0" applyFont="1" applyAlignment="1">
      <alignment horizontal="center" vertical="center"/>
    </xf>
    <xf numFmtId="0" fontId="7" fillId="0" borderId="0" xfId="0" applyFont="1"/>
    <xf numFmtId="0" fontId="10" fillId="0" borderId="0" xfId="0" applyFont="1" applyAlignment="1">
      <alignment wrapText="1"/>
    </xf>
    <xf numFmtId="0" fontId="7" fillId="0" borderId="0" xfId="0" applyFont="1" applyAlignment="1">
      <alignment vertical="center" wrapText="1"/>
    </xf>
    <xf numFmtId="0" fontId="6" fillId="0" borderId="14" xfId="0" applyFont="1" applyBorder="1" applyAlignment="1">
      <alignment horizontal="center" vertical="center" wrapText="1"/>
    </xf>
    <xf numFmtId="0" fontId="7" fillId="0" borderId="13" xfId="0" applyFont="1" applyBorder="1"/>
    <xf numFmtId="0" fontId="7" fillId="0" borderId="32" xfId="0" applyFont="1" applyBorder="1" applyAlignment="1">
      <alignment vertical="center" wrapText="1"/>
    </xf>
    <xf numFmtId="0" fontId="7" fillId="0" borderId="15" xfId="0" applyFont="1" applyBorder="1" applyAlignment="1">
      <alignment vertical="center" wrapText="1"/>
    </xf>
    <xf numFmtId="0" fontId="7" fillId="0" borderId="30" xfId="0" applyFont="1" applyBorder="1" applyAlignment="1">
      <alignment vertical="center" wrapText="1"/>
    </xf>
    <xf numFmtId="0" fontId="6" fillId="0" borderId="40" xfId="0" applyFont="1" applyBorder="1" applyAlignment="1">
      <alignment horizontal="right" vertical="center" wrapText="1"/>
    </xf>
    <xf numFmtId="0" fontId="7" fillId="0" borderId="41" xfId="0" applyFont="1" applyBorder="1" applyAlignment="1">
      <alignment horizontal="left" vertical="center" wrapText="1"/>
    </xf>
    <xf numFmtId="0" fontId="7" fillId="0" borderId="40" xfId="0" applyFont="1" applyBorder="1" applyAlignment="1">
      <alignment vertical="center" wrapText="1"/>
    </xf>
    <xf numFmtId="0" fontId="10" fillId="0" borderId="13" xfId="0" applyFont="1" applyBorder="1" applyAlignment="1">
      <alignment horizontal="center" vertical="top"/>
    </xf>
    <xf numFmtId="0" fontId="10" fillId="0" borderId="13" xfId="0" applyFont="1" applyBorder="1" applyAlignment="1">
      <alignment horizontal="center" vertical="top" wrapText="1"/>
    </xf>
    <xf numFmtId="0" fontId="10" fillId="0" borderId="13" xfId="0" applyFont="1" applyBorder="1" applyAlignment="1">
      <alignment wrapText="1"/>
    </xf>
    <xf numFmtId="0" fontId="7" fillId="0" borderId="44" xfId="0" applyFont="1" applyBorder="1" applyAlignment="1">
      <alignment vertical="center" wrapText="1"/>
    </xf>
    <xf numFmtId="0" fontId="6" fillId="0" borderId="45"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18" xfId="0" applyFont="1" applyBorder="1" applyAlignment="1">
      <alignment horizontal="left" vertical="center"/>
    </xf>
    <xf numFmtId="0" fontId="7" fillId="0" borderId="18" xfId="0" applyFont="1" applyBorder="1" applyAlignment="1">
      <alignment horizontal="center" vertical="center"/>
    </xf>
    <xf numFmtId="0" fontId="7" fillId="0" borderId="13" xfId="0" applyFont="1" applyBorder="1" applyAlignment="1">
      <alignment horizontal="left" vertical="center"/>
    </xf>
    <xf numFmtId="0" fontId="7" fillId="0" borderId="13" xfId="0" applyFont="1" applyBorder="1" applyAlignment="1">
      <alignment horizontal="center" vertical="center"/>
    </xf>
    <xf numFmtId="0" fontId="6" fillId="0" borderId="12" xfId="0" applyFont="1" applyBorder="1" applyAlignment="1">
      <alignment horizontal="center" vertical="center"/>
    </xf>
    <xf numFmtId="0" fontId="7" fillId="0" borderId="48" xfId="0" applyFont="1" applyBorder="1" applyAlignment="1">
      <alignment horizontal="left" vertical="center"/>
    </xf>
    <xf numFmtId="0" fontId="7" fillId="0" borderId="48" xfId="0" applyFont="1" applyBorder="1" applyAlignment="1">
      <alignment horizontal="center" vertical="center"/>
    </xf>
    <xf numFmtId="0" fontId="7" fillId="0" borderId="0" xfId="0" applyFont="1" applyAlignment="1">
      <alignment horizontal="left" vertical="center"/>
    </xf>
    <xf numFmtId="0" fontId="6" fillId="0" borderId="1" xfId="0" applyFont="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left" vertical="center"/>
    </xf>
    <xf numFmtId="0" fontId="7" fillId="0" borderId="0" xfId="0" applyFont="1" applyAlignment="1">
      <alignment readingOrder="2"/>
    </xf>
    <xf numFmtId="0" fontId="7" fillId="0" borderId="0" xfId="0" applyFont="1" applyAlignment="1">
      <alignment horizontal="center" vertical="center" wrapText="1"/>
    </xf>
    <xf numFmtId="0" fontId="6" fillId="0" borderId="0" xfId="0" applyFont="1"/>
    <xf numFmtId="0" fontId="7" fillId="0" borderId="13" xfId="0" applyFont="1" applyBorder="1" applyAlignment="1">
      <alignment horizontal="center" vertical="center" wrapText="1"/>
    </xf>
    <xf numFmtId="0" fontId="8" fillId="0" borderId="0" xfId="0" applyFont="1"/>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3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0" xfId="0" applyFont="1" applyAlignment="1">
      <alignment horizontal="center"/>
    </xf>
    <xf numFmtId="1" fontId="6" fillId="0" borderId="15" xfId="0" applyNumberFormat="1" applyFont="1" applyBorder="1" applyAlignment="1">
      <alignment horizontal="center" vertical="center" wrapText="1"/>
    </xf>
    <xf numFmtId="0" fontId="6" fillId="0" borderId="49" xfId="1" applyFont="1" applyBorder="1" applyAlignment="1">
      <alignment horizontal="center" vertical="top" wrapText="1"/>
    </xf>
    <xf numFmtId="0" fontId="7" fillId="0" borderId="35" xfId="0" applyFont="1" applyBorder="1" applyAlignment="1">
      <alignment vertical="center" wrapText="1"/>
    </xf>
    <xf numFmtId="0" fontId="7" fillId="0" borderId="17" xfId="0" applyFont="1" applyBorder="1"/>
    <xf numFmtId="0" fontId="7" fillId="0" borderId="50" xfId="1" applyFont="1" applyBorder="1" applyAlignment="1">
      <alignment vertical="top" wrapText="1"/>
    </xf>
    <xf numFmtId="0" fontId="7" fillId="0" borderId="51" xfId="1" applyFont="1" applyBorder="1"/>
    <xf numFmtId="0" fontId="7" fillId="0" borderId="51" xfId="1" applyFont="1" applyBorder="1" applyAlignment="1">
      <alignment vertical="top" wrapText="1"/>
    </xf>
    <xf numFmtId="0" fontId="7" fillId="0" borderId="52" xfId="0" applyFont="1" applyBorder="1"/>
    <xf numFmtId="0" fontId="7" fillId="0" borderId="53" xfId="1" applyFont="1" applyBorder="1" applyAlignment="1">
      <alignment vertical="top" wrapText="1"/>
    </xf>
    <xf numFmtId="0" fontId="6" fillId="0" borderId="54" xfId="1" applyFont="1" applyBorder="1" applyAlignment="1">
      <alignment horizontal="center" vertical="top" wrapText="1"/>
    </xf>
    <xf numFmtId="0" fontId="6" fillId="0" borderId="13" xfId="1" applyFont="1" applyBorder="1" applyAlignment="1">
      <alignment horizontal="center" vertical="top" wrapText="1"/>
    </xf>
    <xf numFmtId="0" fontId="7" fillId="0" borderId="50" xfId="1" applyFont="1" applyBorder="1"/>
    <xf numFmtId="0" fontId="7" fillId="0" borderId="55" xfId="0" applyFont="1" applyBorder="1" applyAlignment="1">
      <alignment horizontal="center"/>
    </xf>
    <xf numFmtId="0" fontId="7" fillId="0" borderId="50" xfId="0" applyFont="1" applyBorder="1" applyAlignment="1">
      <alignment horizontal="center"/>
    </xf>
    <xf numFmtId="0" fontId="7" fillId="0" borderId="53" xfId="1" applyFont="1" applyBorder="1"/>
    <xf numFmtId="0" fontId="7" fillId="0" borderId="56" xfId="0" applyFont="1" applyBorder="1" applyAlignment="1">
      <alignment horizontal="center"/>
    </xf>
    <xf numFmtId="0" fontId="7" fillId="0" borderId="53" xfId="0" applyFont="1" applyBorder="1" applyAlignment="1">
      <alignment horizontal="center"/>
    </xf>
    <xf numFmtId="49" fontId="0" fillId="0" borderId="0" xfId="0" applyNumberFormat="1" applyAlignment="1">
      <alignment horizontal="center" vertical="top" wrapText="1"/>
    </xf>
    <xf numFmtId="0" fontId="9" fillId="0" borderId="0" xfId="0" applyFont="1" applyAlignment="1">
      <alignment horizontal="left" vertical="center"/>
    </xf>
    <xf numFmtId="0" fontId="10" fillId="0" borderId="0" xfId="0" applyFont="1" applyAlignment="1">
      <alignment horizontal="left" vertical="center" wrapText="1"/>
    </xf>
    <xf numFmtId="0" fontId="17" fillId="0" borderId="0" xfId="0" applyFont="1" applyAlignment="1">
      <alignment vertical="center" wrapText="1"/>
    </xf>
    <xf numFmtId="0" fontId="9" fillId="0" borderId="0" xfId="0" applyFont="1" applyAlignment="1">
      <alignment horizontal="left" vertical="center" wrapText="1"/>
    </xf>
    <xf numFmtId="0" fontId="9" fillId="0" borderId="0" xfId="0" applyFont="1" applyAlignment="1">
      <alignment wrapText="1"/>
    </xf>
    <xf numFmtId="0" fontId="17" fillId="0" borderId="0" xfId="0" applyFont="1" applyAlignment="1">
      <alignment horizontal="left" vertical="center" indent="1"/>
    </xf>
    <xf numFmtId="0" fontId="9" fillId="0" borderId="13" xfId="0" applyFont="1" applyBorder="1" applyAlignment="1">
      <alignment horizontal="left" vertical="center" wrapText="1"/>
    </xf>
    <xf numFmtId="0" fontId="10" fillId="0" borderId="13" xfId="0" applyFont="1" applyBorder="1" applyAlignment="1">
      <alignment horizontal="left" vertical="center" wrapText="1"/>
    </xf>
    <xf numFmtId="0" fontId="10" fillId="0" borderId="57" xfId="0" applyFont="1" applyBorder="1" applyAlignment="1">
      <alignment wrapText="1"/>
    </xf>
    <xf numFmtId="0" fontId="9" fillId="0" borderId="15" xfId="0" applyFont="1" applyBorder="1" applyAlignment="1">
      <alignment horizontal="left" vertical="center" wrapText="1"/>
    </xf>
    <xf numFmtId="0" fontId="18" fillId="0" borderId="15" xfId="0" applyFont="1" applyBorder="1" applyAlignment="1">
      <alignment horizontal="left" vertical="top" wrapText="1" indent="1"/>
    </xf>
    <xf numFmtId="0" fontId="17" fillId="0" borderId="15" xfId="0" applyFont="1" applyBorder="1" applyAlignment="1">
      <alignment vertical="top"/>
    </xf>
    <xf numFmtId="0" fontId="17" fillId="0" borderId="15" xfId="0" applyFont="1" applyBorder="1" applyAlignment="1">
      <alignment vertical="top" wrapText="1"/>
    </xf>
    <xf numFmtId="0" fontId="9" fillId="0" borderId="18" xfId="0" applyFont="1" applyBorder="1" applyAlignment="1">
      <alignment horizontal="left" vertical="center" wrapText="1"/>
    </xf>
    <xf numFmtId="0" fontId="10" fillId="0" borderId="18" xfId="0" applyFont="1" applyBorder="1" applyAlignment="1">
      <alignment horizontal="left" vertical="top" wrapText="1"/>
    </xf>
    <xf numFmtId="0" fontId="17" fillId="0" borderId="18" xfId="0" applyFont="1" applyBorder="1" applyAlignment="1">
      <alignment vertical="top" wrapText="1"/>
    </xf>
    <xf numFmtId="0" fontId="10" fillId="0" borderId="8" xfId="0" applyFont="1" applyBorder="1" applyAlignment="1">
      <alignment horizontal="center" vertical="top" wrapText="1"/>
    </xf>
    <xf numFmtId="0" fontId="17" fillId="0" borderId="0" xfId="0" applyFont="1"/>
    <xf numFmtId="0" fontId="17" fillId="0" borderId="15" xfId="0" applyFont="1" applyBorder="1" applyAlignment="1">
      <alignment horizontal="center" vertical="top"/>
    </xf>
    <xf numFmtId="0" fontId="10" fillId="0" borderId="15" xfId="0" applyFont="1" applyBorder="1" applyAlignment="1">
      <alignment wrapText="1"/>
    </xf>
    <xf numFmtId="0" fontId="9" fillId="0" borderId="17" xfId="0" applyFont="1" applyBorder="1" applyAlignment="1">
      <alignment horizontal="left" vertical="center" wrapText="1"/>
    </xf>
    <xf numFmtId="0" fontId="18" fillId="0" borderId="17" xfId="0" applyFont="1" applyBorder="1" applyAlignment="1">
      <alignment horizontal="left" vertical="top" wrapText="1" indent="1"/>
    </xf>
    <xf numFmtId="0" fontId="10" fillId="0" borderId="0" xfId="0" applyFont="1"/>
    <xf numFmtId="0" fontId="10" fillId="0" borderId="17" xfId="0" applyFont="1" applyBorder="1" applyAlignment="1">
      <alignment horizontal="center" wrapText="1"/>
    </xf>
    <xf numFmtId="0" fontId="17" fillId="0" borderId="18" xfId="0" applyFont="1" applyBorder="1" applyAlignment="1">
      <alignment horizontal="left" wrapText="1"/>
    </xf>
    <xf numFmtId="0" fontId="10" fillId="0" borderId="18" xfId="0" applyFont="1" applyBorder="1" applyAlignment="1">
      <alignment horizontal="center" wrapText="1"/>
    </xf>
    <xf numFmtId="0" fontId="19" fillId="0" borderId="15" xfId="0" applyFont="1" applyBorder="1" applyAlignment="1">
      <alignment horizontal="left"/>
    </xf>
    <xf numFmtId="0" fontId="17" fillId="0" borderId="15" xfId="0" applyFont="1" applyBorder="1"/>
    <xf numFmtId="0" fontId="17" fillId="0" borderId="15" xfId="0" applyFont="1" applyBorder="1" applyAlignment="1">
      <alignment horizontal="center"/>
    </xf>
    <xf numFmtId="0" fontId="19" fillId="0" borderId="17" xfId="0" applyFont="1" applyBorder="1" applyAlignment="1">
      <alignment horizontal="left"/>
    </xf>
    <xf numFmtId="0" fontId="17" fillId="0" borderId="17" xfId="0" applyFont="1" applyBorder="1"/>
    <xf numFmtId="0" fontId="17" fillId="0" borderId="17" xfId="0" applyFont="1" applyBorder="1" applyAlignment="1">
      <alignment horizontal="center"/>
    </xf>
    <xf numFmtId="0" fontId="19" fillId="0" borderId="18" xfId="0" applyFont="1" applyBorder="1" applyAlignment="1">
      <alignment horizontal="left"/>
    </xf>
    <xf numFmtId="0" fontId="17" fillId="0" borderId="18" xfId="0" applyFont="1" applyBorder="1"/>
    <xf numFmtId="0" fontId="17" fillId="0" borderId="18" xfId="0" applyFont="1" applyBorder="1" applyAlignment="1">
      <alignment horizontal="center"/>
    </xf>
    <xf numFmtId="0" fontId="17" fillId="0" borderId="15" xfId="0" applyFont="1" applyBorder="1" applyAlignment="1">
      <alignment horizontal="center" wrapText="1"/>
    </xf>
    <xf numFmtId="0" fontId="17" fillId="0" borderId="0" xfId="0" applyFont="1" applyAlignment="1">
      <alignment wrapText="1"/>
    </xf>
    <xf numFmtId="0" fontId="17" fillId="0" borderId="17" xfId="0" applyFont="1" applyBorder="1" applyAlignment="1">
      <alignment horizontal="left" vertical="top"/>
    </xf>
    <xf numFmtId="0" fontId="17" fillId="0" borderId="17" xfId="0" applyFont="1" applyBorder="1" applyAlignment="1">
      <alignment horizontal="center" wrapText="1"/>
    </xf>
    <xf numFmtId="0" fontId="19" fillId="0" borderId="18" xfId="0" applyFont="1" applyBorder="1" applyAlignment="1">
      <alignment horizontal="left" vertical="center" wrapText="1"/>
    </xf>
    <xf numFmtId="0" fontId="17" fillId="0" borderId="18" xfId="0" applyFont="1" applyBorder="1" applyAlignment="1">
      <alignment horizontal="left" vertical="top"/>
    </xf>
    <xf numFmtId="0" fontId="17" fillId="0" borderId="18" xfId="0" applyFont="1" applyBorder="1" applyAlignment="1">
      <alignment horizontal="center" wrapText="1"/>
    </xf>
    <xf numFmtId="0" fontId="18" fillId="0" borderId="30" xfId="0" applyFont="1" applyBorder="1" applyAlignment="1">
      <alignment vertical="top" wrapText="1"/>
    </xf>
    <xf numFmtId="0" fontId="18" fillId="0" borderId="20" xfId="0" applyFont="1" applyBorder="1" applyAlignment="1">
      <alignment vertical="top" wrapText="1"/>
    </xf>
    <xf numFmtId="0" fontId="17" fillId="0" borderId="17" xfId="0" applyFont="1" applyBorder="1" applyAlignment="1">
      <alignment vertical="top"/>
    </xf>
    <xf numFmtId="0" fontId="17" fillId="0" borderId="17" xfId="0" applyFont="1" applyBorder="1" applyAlignment="1">
      <alignment vertical="top" wrapText="1"/>
    </xf>
    <xf numFmtId="0" fontId="10" fillId="0" borderId="9" xfId="0" applyFont="1" applyBorder="1" applyAlignment="1">
      <alignment vertical="top" wrapText="1"/>
    </xf>
    <xf numFmtId="0" fontId="10" fillId="0" borderId="18" xfId="0" applyFont="1" applyBorder="1" applyAlignment="1">
      <alignment horizontal="center" vertical="top" wrapText="1"/>
    </xf>
    <xf numFmtId="0" fontId="18" fillId="0" borderId="20" xfId="0" applyFont="1" applyBorder="1" applyAlignment="1">
      <alignment horizontal="left" vertical="top" wrapText="1" indent="1"/>
    </xf>
    <xf numFmtId="0" fontId="10" fillId="0" borderId="9" xfId="0" applyFont="1" applyBorder="1" applyAlignment="1">
      <alignment horizontal="left" vertical="top" wrapText="1"/>
    </xf>
    <xf numFmtId="0" fontId="19" fillId="0" borderId="0" xfId="0" applyFont="1" applyAlignment="1">
      <alignment horizontal="left" vertical="center" wrapText="1"/>
    </xf>
    <xf numFmtId="0" fontId="17" fillId="0" borderId="0" xfId="0" applyFont="1" applyAlignment="1">
      <alignment horizontal="left" vertical="center" wrapText="1"/>
    </xf>
    <xf numFmtId="0" fontId="2" fillId="0" borderId="0" xfId="0" applyFont="1" applyAlignment="1">
      <alignment horizontal="left"/>
    </xf>
    <xf numFmtId="0" fontId="2" fillId="0" borderId="0" xfId="0" applyFont="1"/>
    <xf numFmtId="0" fontId="3" fillId="0" borderId="0" xfId="0" applyFont="1" applyAlignment="1">
      <alignment horizontal="center"/>
    </xf>
    <xf numFmtId="0" fontId="2" fillId="0" borderId="13" xfId="0" applyFont="1" applyBorder="1" applyAlignment="1">
      <alignment horizontal="left"/>
    </xf>
    <xf numFmtId="0" fontId="2" fillId="0" borderId="13" xfId="0" applyFont="1" applyBorder="1"/>
    <xf numFmtId="0" fontId="3" fillId="0" borderId="13" xfId="0" applyFont="1" applyBorder="1"/>
    <xf numFmtId="0" fontId="3" fillId="0" borderId="13" xfId="0" applyFont="1" applyBorder="1" applyAlignment="1">
      <alignment horizontal="center"/>
    </xf>
    <xf numFmtId="0" fontId="2" fillId="0" borderId="15" xfId="0" applyFont="1" applyBorder="1" applyAlignment="1">
      <alignment horizontal="left"/>
    </xf>
    <xf numFmtId="0" fontId="3" fillId="0" borderId="15" xfId="0" applyFont="1" applyBorder="1"/>
    <xf numFmtId="0" fontId="3" fillId="0" borderId="15" xfId="0" applyFont="1" applyBorder="1" applyAlignment="1">
      <alignment horizontal="center"/>
    </xf>
    <xf numFmtId="0" fontId="2" fillId="0" borderId="17" xfId="0" applyFont="1" applyBorder="1" applyAlignment="1">
      <alignment horizontal="left"/>
    </xf>
    <xf numFmtId="0" fontId="3" fillId="0" borderId="17" xfId="0" applyFont="1" applyBorder="1"/>
    <xf numFmtId="0" fontId="3" fillId="0" borderId="17" xfId="0" applyFont="1" applyBorder="1" applyAlignment="1">
      <alignment horizontal="center"/>
    </xf>
    <xf numFmtId="0" fontId="2" fillId="0" borderId="18" xfId="0" applyFont="1" applyBorder="1" applyAlignment="1">
      <alignment horizontal="left"/>
    </xf>
    <xf numFmtId="0" fontId="3" fillId="0" borderId="18" xfId="0" applyFont="1" applyBorder="1"/>
    <xf numFmtId="0" fontId="3" fillId="0" borderId="18" xfId="0" applyFont="1" applyBorder="1" applyAlignment="1">
      <alignment horizontal="center"/>
    </xf>
    <xf numFmtId="0" fontId="3" fillId="0" borderId="15" xfId="0" applyFont="1" applyBorder="1" applyAlignment="1">
      <alignment wrapText="1"/>
    </xf>
    <xf numFmtId="0" fontId="3" fillId="0" borderId="35" xfId="0" applyFont="1" applyBorder="1"/>
    <xf numFmtId="0" fontId="2" fillId="0" borderId="20" xfId="0" applyFont="1" applyBorder="1" applyAlignment="1">
      <alignment horizontal="left"/>
    </xf>
    <xf numFmtId="0" fontId="3" fillId="0" borderId="0" xfId="0" applyFont="1" applyAlignment="1">
      <alignment vertical="top"/>
    </xf>
    <xf numFmtId="0" fontId="3" fillId="0" borderId="0" xfId="0" applyFont="1" applyAlignment="1">
      <alignment vertical="top" wrapText="1"/>
    </xf>
    <xf numFmtId="0" fontId="2" fillId="0" borderId="9" xfId="0" applyFont="1" applyBorder="1" applyAlignment="1">
      <alignment horizontal="left"/>
    </xf>
    <xf numFmtId="0" fontId="3" fillId="0" borderId="36" xfId="0" applyFont="1" applyBorder="1" applyAlignment="1">
      <alignment vertical="top"/>
    </xf>
    <xf numFmtId="0" fontId="3" fillId="0" borderId="17" xfId="0" applyFont="1" applyBorder="1" applyAlignment="1">
      <alignment wrapText="1"/>
    </xf>
    <xf numFmtId="0" fontId="3" fillId="0" borderId="9" xfId="0" applyFont="1" applyBorder="1" applyAlignment="1">
      <alignment horizontal="center"/>
    </xf>
    <xf numFmtId="0" fontId="23" fillId="0" borderId="13" xfId="0" applyFont="1" applyBorder="1" applyAlignment="1">
      <alignment vertical="center" wrapText="1"/>
    </xf>
    <xf numFmtId="0" fontId="20" fillId="0" borderId="17" xfId="0" applyFont="1" applyBorder="1" applyAlignment="1">
      <alignment vertical="center" wrapText="1"/>
    </xf>
    <xf numFmtId="0" fontId="6" fillId="0" borderId="8" xfId="0" applyFont="1" applyBorder="1" applyAlignment="1">
      <alignment horizontal="left" vertical="center" wrapText="1"/>
    </xf>
    <xf numFmtId="0" fontId="7" fillId="0" borderId="18" xfId="0" applyFont="1" applyBorder="1" applyAlignment="1">
      <alignment horizontal="left" vertical="center" wrapText="1"/>
    </xf>
    <xf numFmtId="0" fontId="7" fillId="0" borderId="2" xfId="0" applyFont="1" applyBorder="1" applyAlignment="1">
      <alignment horizontal="right"/>
    </xf>
    <xf numFmtId="0" fontId="7" fillId="0" borderId="18" xfId="0" applyFont="1" applyBorder="1" applyAlignment="1">
      <alignment vertical="center" wrapText="1"/>
    </xf>
    <xf numFmtId="0" fontId="7" fillId="0" borderId="13" xfId="0" applyFont="1" applyBorder="1" applyAlignment="1">
      <alignment vertical="center" wrapText="1"/>
    </xf>
    <xf numFmtId="0" fontId="7" fillId="0" borderId="34" xfId="0" applyFont="1" applyBorder="1" applyAlignment="1">
      <alignment horizontal="left" vertical="center" wrapText="1"/>
    </xf>
    <xf numFmtId="0" fontId="6" fillId="0" borderId="69" xfId="0" applyFont="1" applyBorder="1" applyAlignment="1">
      <alignment horizontal="left" vertical="center" wrapText="1"/>
    </xf>
    <xf numFmtId="0" fontId="14" fillId="0" borderId="13" xfId="0" applyFont="1" applyBorder="1" applyAlignment="1">
      <alignment horizontal="right"/>
    </xf>
    <xf numFmtId="0" fontId="6" fillId="0" borderId="73" xfId="0" applyFont="1" applyBorder="1" applyAlignment="1">
      <alignment horizontal="left" vertical="center" wrapText="1"/>
    </xf>
    <xf numFmtId="0" fontId="21" fillId="0" borderId="15" xfId="0" applyFont="1" applyBorder="1" applyAlignment="1">
      <alignment vertical="center"/>
    </xf>
    <xf numFmtId="0" fontId="3" fillId="0" borderId="17" xfId="0" applyFont="1" applyBorder="1" applyAlignment="1">
      <alignment horizontal="left" vertical="center" indent="1"/>
    </xf>
    <xf numFmtId="0" fontId="3" fillId="0" borderId="18" xfId="0" applyFont="1" applyBorder="1" applyAlignment="1">
      <alignment horizontal="left" vertical="center" indent="1"/>
    </xf>
    <xf numFmtId="0" fontId="3" fillId="0" borderId="17" xfId="0" applyFont="1" applyBorder="1" applyAlignment="1">
      <alignment vertical="center" wrapText="1"/>
    </xf>
    <xf numFmtId="0" fontId="3" fillId="0" borderId="17" xfId="0" applyFont="1" applyBorder="1" applyAlignment="1">
      <alignment vertical="center"/>
    </xf>
    <xf numFmtId="0" fontId="3" fillId="0" borderId="18" xfId="0" applyFont="1" applyBorder="1" applyAlignment="1">
      <alignment vertical="center"/>
    </xf>
    <xf numFmtId="0" fontId="21" fillId="0" borderId="15" xfId="0" applyFont="1" applyBorder="1" applyAlignment="1">
      <alignment vertical="center" wrapText="1"/>
    </xf>
    <xf numFmtId="0" fontId="3" fillId="0" borderId="31" xfId="0" applyFont="1" applyBorder="1" applyAlignment="1">
      <alignment horizontal="center"/>
    </xf>
    <xf numFmtId="0" fontId="3" fillId="0" borderId="19" xfId="0" applyFont="1" applyBorder="1" applyAlignment="1">
      <alignment horizontal="center"/>
    </xf>
    <xf numFmtId="0" fontId="3" fillId="0" borderId="11" xfId="0" applyFont="1" applyBorder="1" applyAlignment="1">
      <alignment horizontal="center"/>
    </xf>
    <xf numFmtId="0" fontId="17" fillId="0" borderId="15" xfId="0" applyFont="1" applyBorder="1" applyAlignment="1">
      <alignment wrapText="1"/>
    </xf>
    <xf numFmtId="0" fontId="17" fillId="0" borderId="17" xfId="0" applyFont="1" applyBorder="1" applyAlignment="1">
      <alignment horizontal="left" wrapText="1"/>
    </xf>
    <xf numFmtId="0" fontId="19" fillId="0" borderId="0" xfId="0" applyFont="1" applyAlignment="1">
      <alignment horizontal="left"/>
    </xf>
    <xf numFmtId="0" fontId="17" fillId="0" borderId="0" xfId="0" applyFont="1" applyAlignment="1">
      <alignment horizontal="center"/>
    </xf>
    <xf numFmtId="0" fontId="7" fillId="0" borderId="18" xfId="0" applyFont="1" applyBorder="1"/>
    <xf numFmtId="0" fontId="6" fillId="0" borderId="16" xfId="0" applyFont="1" applyBorder="1" applyAlignment="1">
      <alignment horizontal="left" vertical="center" wrapText="1"/>
    </xf>
    <xf numFmtId="0" fontId="7" fillId="0" borderId="17" xfId="0" applyFont="1" applyBorder="1" applyAlignment="1">
      <alignment horizontal="left" vertical="center" wrapText="1"/>
    </xf>
    <xf numFmtId="0" fontId="10" fillId="0" borderId="15" xfId="0" applyFont="1" applyBorder="1" applyAlignment="1">
      <alignment horizontal="left" vertical="top" wrapText="1"/>
    </xf>
    <xf numFmtId="0" fontId="10" fillId="0" borderId="17" xfId="0" applyFont="1" applyBorder="1" applyAlignment="1">
      <alignment horizontal="left" vertical="top" wrapText="1"/>
    </xf>
    <xf numFmtId="0" fontId="7" fillId="0" borderId="13" xfId="0" applyFont="1" applyBorder="1" applyAlignment="1">
      <alignment vertical="center"/>
    </xf>
    <xf numFmtId="0" fontId="7" fillId="0" borderId="13" xfId="0" applyFont="1" applyBorder="1" applyAlignment="1">
      <alignment horizontal="right" vertical="center"/>
    </xf>
    <xf numFmtId="0" fontId="7" fillId="0" borderId="13" xfId="4" applyFont="1" applyBorder="1" applyAlignment="1">
      <alignment horizontal="left" wrapText="1"/>
    </xf>
    <xf numFmtId="0" fontId="7" fillId="0" borderId="13" xfId="0" applyFont="1" applyBorder="1" applyAlignment="1">
      <alignment horizontal="right" wrapText="1"/>
    </xf>
    <xf numFmtId="0" fontId="10" fillId="0" borderId="58" xfId="0" applyFont="1" applyBorder="1" applyAlignment="1">
      <alignment horizontal="right" wrapText="1"/>
    </xf>
    <xf numFmtId="0" fontId="10" fillId="0" borderId="62" xfId="0" applyFont="1" applyBorder="1" applyAlignment="1">
      <alignment wrapText="1"/>
    </xf>
    <xf numFmtId="0" fontId="10" fillId="0" borderId="13" xfId="0" applyFont="1" applyBorder="1" applyAlignment="1">
      <alignment horizontal="right" vertical="center" wrapText="1"/>
    </xf>
    <xf numFmtId="0" fontId="10" fillId="0" borderId="13" xfId="0" applyFont="1" applyBorder="1" applyAlignment="1">
      <alignment horizontal="right" vertical="center"/>
    </xf>
    <xf numFmtId="0" fontId="7" fillId="0" borderId="0" xfId="0" applyFont="1" applyAlignment="1">
      <alignment vertical="top"/>
    </xf>
    <xf numFmtId="0" fontId="10" fillId="0" borderId="0" xfId="0" applyFont="1" applyAlignment="1">
      <alignment horizontal="left" vertical="center"/>
    </xf>
    <xf numFmtId="0" fontId="10" fillId="0" borderId="13" xfId="0" applyFont="1" applyBorder="1" applyAlignment="1">
      <alignment vertical="center" wrapText="1"/>
    </xf>
    <xf numFmtId="0" fontId="10" fillId="0" borderId="15" xfId="0" applyFont="1" applyBorder="1" applyAlignment="1">
      <alignment horizontal="center" vertical="center" wrapText="1"/>
    </xf>
    <xf numFmtId="0" fontId="10" fillId="0" borderId="0" xfId="0" applyFont="1" applyAlignment="1">
      <alignmen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34" xfId="0" applyFont="1" applyBorder="1" applyAlignment="1">
      <alignment horizontal="left" vertical="center" wrapText="1"/>
    </xf>
    <xf numFmtId="0" fontId="10" fillId="0" borderId="34" xfId="0" applyFont="1" applyBorder="1" applyAlignment="1">
      <alignment vertical="center" wrapText="1"/>
    </xf>
    <xf numFmtId="0" fontId="22" fillId="0" borderId="0" xfId="0" applyFont="1" applyAlignment="1">
      <alignment vertical="center"/>
    </xf>
    <xf numFmtId="0" fontId="22" fillId="0" borderId="0" xfId="0" applyFont="1" applyAlignment="1">
      <alignment horizontal="left" vertical="center"/>
    </xf>
    <xf numFmtId="0" fontId="23" fillId="0" borderId="0" xfId="0" applyFont="1" applyAlignment="1">
      <alignment horizontal="center" vertical="center"/>
    </xf>
    <xf numFmtId="0" fontId="28" fillId="0" borderId="0" xfId="0" applyFont="1"/>
    <xf numFmtId="0" fontId="23" fillId="0" borderId="0" xfId="0" applyFont="1" applyAlignment="1">
      <alignment vertical="center"/>
    </xf>
    <xf numFmtId="0" fontId="23" fillId="0" borderId="0" xfId="0" applyFont="1" applyAlignment="1">
      <alignment wrapText="1"/>
    </xf>
    <xf numFmtId="0" fontId="29" fillId="0" borderId="36" xfId="0" applyFont="1" applyBorder="1"/>
    <xf numFmtId="0" fontId="23" fillId="0" borderId="34" xfId="0" applyFont="1" applyBorder="1" applyAlignment="1">
      <alignment wrapText="1"/>
    </xf>
    <xf numFmtId="0" fontId="23" fillId="0" borderId="13" xfId="0" applyFont="1" applyBorder="1" applyAlignment="1">
      <alignment horizontal="center" vertical="center" wrapText="1"/>
    </xf>
    <xf numFmtId="0" fontId="23" fillId="0" borderId="61" xfId="0" applyFont="1" applyBorder="1" applyAlignment="1">
      <alignment horizontal="center" vertical="center" wrapText="1"/>
    </xf>
    <xf numFmtId="0" fontId="22" fillId="0" borderId="42" xfId="0" applyFont="1" applyBorder="1" applyAlignment="1">
      <alignment horizontal="center" vertical="center"/>
    </xf>
    <xf numFmtId="0" fontId="23" fillId="0" borderId="58" xfId="0" applyFont="1" applyBorder="1" applyAlignment="1">
      <alignment vertical="center"/>
    </xf>
    <xf numFmtId="0" fontId="23" fillId="0" borderId="41" xfId="0" applyFont="1" applyBorder="1" applyAlignment="1">
      <alignment vertical="center"/>
    </xf>
    <xf numFmtId="0" fontId="23" fillId="0" borderId="62" xfId="0" applyFont="1" applyBorder="1" applyAlignment="1">
      <alignment horizontal="center" vertical="top"/>
    </xf>
    <xf numFmtId="0" fontId="23" fillId="0" borderId="0" xfId="0" applyFont="1" applyAlignment="1">
      <alignment vertical="center" wrapText="1"/>
    </xf>
    <xf numFmtId="0" fontId="23" fillId="0" borderId="34" xfId="0" applyFont="1" applyBorder="1" applyAlignment="1">
      <alignment horizontal="left" vertical="center" wrapText="1"/>
    </xf>
    <xf numFmtId="0" fontId="23" fillId="0" borderId="59" xfId="0" applyFont="1" applyBorder="1" applyAlignment="1">
      <alignment horizontal="center" vertical="top" wrapText="1"/>
    </xf>
    <xf numFmtId="0" fontId="23" fillId="0" borderId="17" xfId="0" applyFont="1" applyBorder="1" applyAlignment="1">
      <alignment horizontal="center" vertical="top" wrapText="1"/>
    </xf>
    <xf numFmtId="0" fontId="22" fillId="0" borderId="18" xfId="0" applyFont="1" applyBorder="1" applyAlignment="1">
      <alignment horizontal="center" vertical="center" wrapText="1"/>
    </xf>
    <xf numFmtId="0" fontId="23" fillId="0" borderId="18" xfId="0" applyFont="1" applyBorder="1" applyAlignment="1">
      <alignment horizontal="center" vertical="top" wrapText="1"/>
    </xf>
    <xf numFmtId="0" fontId="22" fillId="0" borderId="13" xfId="0" applyFont="1" applyBorder="1" applyAlignment="1">
      <alignment horizontal="center" vertical="center" wrapText="1"/>
    </xf>
    <xf numFmtId="0" fontId="23" fillId="0" borderId="34" xfId="0" applyFont="1" applyBorder="1" applyAlignment="1">
      <alignment vertical="center" wrapText="1"/>
    </xf>
    <xf numFmtId="0" fontId="23" fillId="0" borderId="13" xfId="0" applyFont="1" applyBorder="1" applyAlignment="1">
      <alignment horizontal="center" vertical="top" wrapText="1"/>
    </xf>
    <xf numFmtId="0" fontId="23" fillId="0" borderId="15" xfId="0" applyFont="1" applyBorder="1" applyAlignment="1">
      <alignment horizontal="center" vertical="top" wrapText="1"/>
    </xf>
    <xf numFmtId="0" fontId="28" fillId="0" borderId="17" xfId="0" applyFont="1" applyBorder="1"/>
    <xf numFmtId="0" fontId="31" fillId="0" borderId="13" xfId="0" applyFont="1" applyBorder="1" applyAlignment="1">
      <alignment horizontal="center"/>
    </xf>
    <xf numFmtId="0" fontId="28" fillId="0" borderId="13" xfId="0" applyFont="1" applyBorder="1"/>
    <xf numFmtId="0" fontId="28" fillId="0" borderId="15" xfId="0" applyFont="1" applyBorder="1"/>
    <xf numFmtId="0" fontId="28" fillId="0" borderId="18" xfId="0" applyFont="1" applyBorder="1"/>
    <xf numFmtId="0" fontId="31" fillId="0" borderId="0" xfId="0" applyFont="1" applyAlignment="1">
      <alignment horizontal="center"/>
    </xf>
    <xf numFmtId="0" fontId="23" fillId="0" borderId="0" xfId="0" applyFont="1" applyAlignment="1">
      <alignment horizontal="left" vertical="center" wrapText="1"/>
    </xf>
    <xf numFmtId="0" fontId="24" fillId="0" borderId="0" xfId="0" applyFont="1" applyAlignment="1">
      <alignment horizontal="left" vertical="center" wrapText="1"/>
    </xf>
    <xf numFmtId="0" fontId="29" fillId="0" borderId="0" xfId="0" applyFont="1"/>
    <xf numFmtId="0" fontId="22" fillId="0" borderId="0" xfId="0" applyFont="1" applyAlignment="1">
      <alignment horizontal="center"/>
    </xf>
    <xf numFmtId="0" fontId="23" fillId="0" borderId="0" xfId="0" applyFont="1"/>
    <xf numFmtId="0" fontId="23" fillId="0" borderId="30" xfId="0" applyFont="1" applyBorder="1" applyAlignment="1">
      <alignment wrapText="1"/>
    </xf>
    <xf numFmtId="0" fontId="23" fillId="0" borderId="33" xfId="0" applyFont="1" applyBorder="1" applyAlignment="1">
      <alignment wrapText="1"/>
    </xf>
    <xf numFmtId="0" fontId="23" fillId="0" borderId="20" xfId="0" applyFont="1" applyBorder="1" applyAlignment="1">
      <alignment wrapText="1"/>
    </xf>
    <xf numFmtId="0" fontId="23" fillId="0" borderId="36" xfId="0" applyFont="1" applyBorder="1" applyAlignment="1">
      <alignment wrapText="1"/>
    </xf>
    <xf numFmtId="0" fontId="28" fillId="0" borderId="19" xfId="0" applyFont="1" applyBorder="1"/>
    <xf numFmtId="0" fontId="28" fillId="0" borderId="0" xfId="0" applyFont="1" applyAlignment="1">
      <alignment horizontal="center"/>
    </xf>
    <xf numFmtId="0" fontId="23" fillId="0" borderId="17" xfId="0" applyFont="1" applyBorder="1"/>
    <xf numFmtId="0" fontId="23" fillId="0" borderId="13" xfId="0" applyFont="1" applyBorder="1"/>
    <xf numFmtId="0" fontId="23" fillId="0" borderId="18" xfId="0" applyFont="1" applyBorder="1" applyAlignment="1">
      <alignment horizontal="center"/>
    </xf>
    <xf numFmtId="0" fontId="28" fillId="0" borderId="31" xfId="0" applyFont="1" applyBorder="1"/>
    <xf numFmtId="0" fontId="28" fillId="0" borderId="19" xfId="0" applyFont="1" applyBorder="1" applyAlignment="1">
      <alignment horizontal="center"/>
    </xf>
    <xf numFmtId="0" fontId="28" fillId="0" borderId="11" xfId="0" applyFont="1" applyBorder="1"/>
    <xf numFmtId="0" fontId="23" fillId="0" borderId="15" xfId="0" applyFont="1" applyBorder="1"/>
    <xf numFmtId="0" fontId="28" fillId="0" borderId="17" xfId="0" applyFont="1" applyBorder="1" applyAlignment="1">
      <alignment horizontal="center"/>
    </xf>
    <xf numFmtId="0" fontId="23" fillId="0" borderId="18" xfId="0" applyFont="1" applyBorder="1"/>
    <xf numFmtId="0" fontId="31" fillId="0" borderId="0" xfId="0" applyFont="1"/>
    <xf numFmtId="0" fontId="28" fillId="0" borderId="15" xfId="0" applyFont="1" applyBorder="1" applyAlignment="1">
      <alignment horizontal="center"/>
    </xf>
    <xf numFmtId="0" fontId="23" fillId="0" borderId="17" xfId="0" applyFont="1" applyBorder="1" applyAlignment="1">
      <alignment vertical="center" wrapText="1"/>
    </xf>
    <xf numFmtId="0" fontId="28" fillId="0" borderId="20" xfId="0" applyFont="1" applyBorder="1"/>
    <xf numFmtId="0" fontId="22" fillId="0" borderId="0" xfId="0" applyFont="1" applyAlignment="1">
      <alignment horizontal="center" vertical="center"/>
    </xf>
    <xf numFmtId="0" fontId="32" fillId="0" borderId="15" xfId="0" applyFont="1" applyBorder="1" applyAlignment="1">
      <alignment vertical="center"/>
    </xf>
    <xf numFmtId="0" fontId="33" fillId="0" borderId="17" xfId="0" applyFont="1" applyBorder="1"/>
    <xf numFmtId="0" fontId="22" fillId="0" borderId="17" xfId="0" applyFont="1" applyBorder="1" applyAlignment="1">
      <alignment horizontal="center"/>
    </xf>
    <xf numFmtId="0" fontId="32" fillId="0" borderId="17" xfId="0" applyFont="1" applyBorder="1" applyAlignment="1">
      <alignment vertical="center"/>
    </xf>
    <xf numFmtId="0" fontId="33" fillId="0" borderId="18" xfId="0" applyFont="1" applyBorder="1"/>
    <xf numFmtId="0" fontId="33" fillId="0" borderId="0" xfId="0" applyFont="1"/>
    <xf numFmtId="0" fontId="34" fillId="0" borderId="15" xfId="0" applyFont="1" applyBorder="1" applyAlignment="1">
      <alignment vertical="center"/>
    </xf>
    <xf numFmtId="0" fontId="34" fillId="0" borderId="17" xfId="0" applyFont="1" applyBorder="1" applyAlignment="1">
      <alignment vertical="center"/>
    </xf>
    <xf numFmtId="0" fontId="23" fillId="0" borderId="15" xfId="0" applyFont="1" applyBorder="1" applyAlignment="1">
      <alignment wrapText="1"/>
    </xf>
    <xf numFmtId="0" fontId="23" fillId="0" borderId="17" xfId="0" applyFont="1" applyBorder="1" applyAlignment="1">
      <alignment wrapText="1"/>
    </xf>
    <xf numFmtId="0" fontId="28" fillId="0" borderId="34" xfId="0" applyFont="1" applyBorder="1"/>
    <xf numFmtId="0" fontId="23" fillId="0" borderId="20" xfId="0" applyFont="1" applyBorder="1"/>
    <xf numFmtId="0" fontId="23" fillId="0" borderId="31" xfId="0" applyFont="1" applyBorder="1"/>
    <xf numFmtId="0" fontId="23" fillId="0" borderId="19" xfId="0" applyFont="1" applyBorder="1"/>
    <xf numFmtId="0" fontId="23" fillId="0" borderId="19" xfId="0" applyFont="1" applyBorder="1" applyAlignment="1">
      <alignment horizontal="center"/>
    </xf>
    <xf numFmtId="0" fontId="23" fillId="0" borderId="9" xfId="0" applyFont="1" applyBorder="1"/>
    <xf numFmtId="0" fontId="23" fillId="0" borderId="11" xfId="0" applyFont="1" applyBorder="1"/>
    <xf numFmtId="0" fontId="35" fillId="0" borderId="0" xfId="0" applyFont="1"/>
    <xf numFmtId="0" fontId="28" fillId="0" borderId="30" xfId="0" applyFont="1" applyBorder="1"/>
    <xf numFmtId="0" fontId="23" fillId="0" borderId="31" xfId="0" applyFont="1" applyBorder="1" applyAlignment="1">
      <alignment vertical="center" wrapText="1"/>
    </xf>
    <xf numFmtId="0" fontId="23" fillId="0" borderId="19" xfId="0" applyFont="1" applyBorder="1" applyAlignment="1">
      <alignment vertical="center" wrapText="1"/>
    </xf>
    <xf numFmtId="0" fontId="23" fillId="0" borderId="11" xfId="0" applyFont="1" applyBorder="1" applyAlignment="1">
      <alignment vertical="center" wrapText="1"/>
    </xf>
    <xf numFmtId="0" fontId="28" fillId="0" borderId="13" xfId="0" applyFont="1" applyBorder="1" applyAlignment="1">
      <alignment horizontal="center"/>
    </xf>
    <xf numFmtId="0" fontId="23" fillId="0" borderId="0" xfId="0" applyFont="1" applyAlignment="1">
      <alignment horizontal="center" vertical="top" wrapText="1"/>
    </xf>
    <xf numFmtId="0" fontId="23" fillId="0" borderId="15" xfId="0" applyFont="1" applyBorder="1" applyAlignment="1">
      <alignment vertical="center" wrapText="1"/>
    </xf>
    <xf numFmtId="0" fontId="23" fillId="0" borderId="13" xfId="0" applyFont="1" applyBorder="1" applyAlignment="1">
      <alignment wrapText="1"/>
    </xf>
    <xf numFmtId="0" fontId="23" fillId="0" borderId="31" xfId="0" applyFont="1" applyBorder="1" applyAlignment="1">
      <alignment horizontal="center" vertical="top" wrapText="1"/>
    </xf>
    <xf numFmtId="0" fontId="23" fillId="0" borderId="18" xfId="0" applyFont="1" applyBorder="1" applyAlignment="1">
      <alignment wrapText="1"/>
    </xf>
    <xf numFmtId="0" fontId="28" fillId="0" borderId="9" xfId="0" applyFont="1" applyBorder="1"/>
    <xf numFmtId="0" fontId="23" fillId="0" borderId="36" xfId="0" applyFont="1" applyBorder="1"/>
    <xf numFmtId="0" fontId="36" fillId="0" borderId="0" xfId="0" applyFont="1"/>
    <xf numFmtId="0" fontId="24" fillId="0" borderId="0" xfId="0" applyFont="1"/>
    <xf numFmtId="0" fontId="32" fillId="0" borderId="0" xfId="0" applyFont="1"/>
    <xf numFmtId="0" fontId="32" fillId="0" borderId="15" xfId="0" applyFont="1" applyBorder="1"/>
    <xf numFmtId="0" fontId="32" fillId="0" borderId="17" xfId="0" applyFont="1" applyBorder="1"/>
    <xf numFmtId="0" fontId="23" fillId="0" borderId="19" xfId="0" applyFont="1" applyBorder="1" applyAlignment="1">
      <alignment horizontal="center" vertical="top" wrapText="1"/>
    </xf>
    <xf numFmtId="0" fontId="32" fillId="0" borderId="18" xfId="0" applyFont="1" applyBorder="1"/>
    <xf numFmtId="0" fontId="32" fillId="0" borderId="18" xfId="0" applyFont="1" applyBorder="1" applyAlignment="1">
      <alignment vertical="center"/>
    </xf>
    <xf numFmtId="0" fontId="32" fillId="0" borderId="0" xfId="0" applyFont="1" applyAlignment="1">
      <alignment vertical="center"/>
    </xf>
    <xf numFmtId="0" fontId="22" fillId="0" borderId="15" xfId="0" applyFont="1" applyBorder="1" applyAlignment="1">
      <alignment horizontal="center"/>
    </xf>
    <xf numFmtId="0" fontId="33" fillId="0" borderId="19" xfId="0" applyFont="1" applyBorder="1"/>
    <xf numFmtId="0" fontId="33" fillId="0" borderId="36" xfId="0" applyFont="1" applyBorder="1"/>
    <xf numFmtId="0" fontId="23" fillId="0" borderId="11" xfId="0" applyFont="1" applyBorder="1" applyAlignment="1">
      <alignment horizontal="center" vertical="top" wrapText="1"/>
    </xf>
    <xf numFmtId="0" fontId="34" fillId="0" borderId="15" xfId="0" applyFont="1" applyBorder="1"/>
    <xf numFmtId="0" fontId="23" fillId="0" borderId="15" xfId="0" applyFont="1" applyBorder="1" applyAlignment="1">
      <alignment vertical="center"/>
    </xf>
    <xf numFmtId="0" fontId="34" fillId="0" borderId="17" xfId="0" applyFont="1" applyBorder="1"/>
    <xf numFmtId="0" fontId="23" fillId="0" borderId="17" xfId="0" applyFont="1" applyBorder="1" applyAlignment="1">
      <alignment vertical="center"/>
    </xf>
    <xf numFmtId="0" fontId="34" fillId="0" borderId="18" xfId="0" applyFont="1" applyBorder="1"/>
    <xf numFmtId="0" fontId="32" fillId="0" borderId="36" xfId="0" applyFont="1" applyBorder="1" applyAlignment="1">
      <alignment vertical="center"/>
    </xf>
    <xf numFmtId="0" fontId="28" fillId="0" borderId="36" xfId="0" applyFont="1" applyBorder="1"/>
    <xf numFmtId="0" fontId="38" fillId="0" borderId="0" xfId="0" applyFont="1" applyAlignment="1">
      <alignment vertical="center"/>
    </xf>
    <xf numFmtId="0" fontId="12" fillId="0" borderId="0" xfId="0" applyFont="1" applyAlignment="1">
      <alignment horizontal="center" vertical="center"/>
    </xf>
    <xf numFmtId="0" fontId="12" fillId="0" borderId="0" xfId="0" applyFont="1" applyAlignment="1">
      <alignment horizontal="left" vertical="center"/>
    </xf>
    <xf numFmtId="0" fontId="2" fillId="0" borderId="0" xfId="0" applyFont="1" applyAlignment="1">
      <alignment horizontal="right" vertical="center"/>
    </xf>
    <xf numFmtId="0" fontId="12" fillId="0" borderId="13" xfId="0" applyFont="1" applyBorder="1" applyAlignment="1">
      <alignment horizontal="center" vertical="center"/>
    </xf>
    <xf numFmtId="0" fontId="3" fillId="0" borderId="0" xfId="0" applyFont="1" applyAlignment="1">
      <alignment horizontal="center" vertical="center"/>
    </xf>
    <xf numFmtId="49" fontId="3" fillId="0" borderId="0" xfId="0" applyNumberFormat="1" applyFont="1" applyAlignment="1">
      <alignment horizontal="center" vertical="center" wrapText="1"/>
    </xf>
    <xf numFmtId="49" fontId="3" fillId="0" borderId="24" xfId="0" applyNumberFormat="1" applyFont="1" applyBorder="1" applyAlignment="1">
      <alignment horizontal="center" vertical="center" wrapText="1"/>
    </xf>
    <xf numFmtId="0" fontId="3" fillId="0" borderId="21" xfId="0" applyFont="1" applyBorder="1"/>
    <xf numFmtId="49" fontId="3" fillId="0" borderId="0" xfId="0" applyNumberFormat="1" applyFont="1" applyAlignment="1">
      <alignment horizontal="center" vertical="center"/>
    </xf>
    <xf numFmtId="49" fontId="3" fillId="0" borderId="22" xfId="0" applyNumberFormat="1" applyFont="1" applyBorder="1" applyAlignment="1">
      <alignment horizontal="center" vertical="center" wrapText="1"/>
    </xf>
    <xf numFmtId="49" fontId="3" fillId="0" borderId="22" xfId="0" applyNumberFormat="1" applyFont="1" applyBorder="1" applyAlignment="1">
      <alignment horizontal="center" vertical="center"/>
    </xf>
    <xf numFmtId="49" fontId="3" fillId="0" borderId="24" xfId="0" applyNumberFormat="1" applyFont="1" applyBorder="1" applyAlignment="1">
      <alignment horizontal="center" vertical="center"/>
    </xf>
    <xf numFmtId="49" fontId="3" fillId="0" borderId="19" xfId="0" applyNumberFormat="1" applyFont="1" applyBorder="1" applyAlignment="1">
      <alignment horizontal="center" vertical="center" wrapText="1"/>
    </xf>
    <xf numFmtId="49" fontId="3" fillId="0" borderId="35" xfId="0" applyNumberFormat="1" applyFont="1" applyBorder="1" applyAlignment="1">
      <alignment horizontal="center" vertical="center" wrapText="1"/>
    </xf>
    <xf numFmtId="0" fontId="3" fillId="0" borderId="31" xfId="0" applyFont="1" applyBorder="1"/>
    <xf numFmtId="0" fontId="3" fillId="0" borderId="19" xfId="0" applyFont="1" applyBorder="1" applyAlignment="1">
      <alignment horizontal="right" vertical="center" wrapText="1"/>
    </xf>
    <xf numFmtId="0" fontId="2" fillId="0" borderId="0" xfId="0" applyFont="1" applyAlignment="1">
      <alignment horizontal="center" vertical="center"/>
    </xf>
    <xf numFmtId="49" fontId="3" fillId="0" borderId="32" xfId="0" applyNumberFormat="1" applyFont="1" applyBorder="1" applyAlignment="1">
      <alignment horizontal="center" vertical="center"/>
    </xf>
    <xf numFmtId="0" fontId="3" fillId="0" borderId="25" xfId="0" applyFont="1" applyBorder="1" applyAlignment="1">
      <alignment horizontal="right" vertical="center" shrinkToFit="1"/>
    </xf>
    <xf numFmtId="49" fontId="3" fillId="0" borderId="25" xfId="0" applyNumberFormat="1" applyFont="1" applyBorder="1" applyAlignment="1">
      <alignment horizontal="right" vertical="center" shrinkToFit="1"/>
    </xf>
    <xf numFmtId="0" fontId="3" fillId="0" borderId="0" xfId="0" applyFont="1" applyAlignment="1">
      <alignment horizontal="right" vertical="center" wrapText="1"/>
    </xf>
    <xf numFmtId="0" fontId="3" fillId="0" borderId="26" xfId="0" applyFont="1" applyBorder="1" applyAlignment="1">
      <alignment horizontal="right" vertical="center" wrapText="1"/>
    </xf>
    <xf numFmtId="0" fontId="3" fillId="0" borderId="29" xfId="0" applyFont="1" applyBorder="1" applyAlignment="1">
      <alignment horizontal="center" vertical="center" wrapText="1"/>
    </xf>
    <xf numFmtId="0" fontId="0" fillId="0" borderId="32" xfId="0" applyBorder="1"/>
    <xf numFmtId="0" fontId="0" fillId="0" borderId="33" xfId="0" applyBorder="1"/>
    <xf numFmtId="0" fontId="0" fillId="0" borderId="34" xfId="0" applyBorder="1"/>
    <xf numFmtId="49" fontId="3" fillId="0" borderId="32" xfId="0" applyNumberFormat="1" applyFont="1" applyBorder="1" applyAlignment="1">
      <alignment horizontal="center" vertical="center" wrapText="1"/>
    </xf>
    <xf numFmtId="49" fontId="3" fillId="0" borderId="33" xfId="0" applyNumberFormat="1" applyFont="1" applyBorder="1" applyAlignment="1">
      <alignment horizontal="center" vertical="center" wrapText="1"/>
    </xf>
    <xf numFmtId="49" fontId="3" fillId="0" borderId="34" xfId="0" applyNumberFormat="1" applyFont="1" applyBorder="1" applyAlignment="1">
      <alignment horizontal="center" vertical="center" wrapText="1"/>
    </xf>
    <xf numFmtId="49" fontId="3" fillId="0" borderId="0" xfId="0" applyNumberFormat="1" applyFont="1" applyAlignment="1">
      <alignment horizontal="left" vertical="center" wrapText="1"/>
    </xf>
    <xf numFmtId="0" fontId="0" fillId="0" borderId="5" xfId="0" applyBorder="1" applyAlignment="1">
      <alignment horizontal="left" vertical="center" wrapText="1"/>
    </xf>
    <xf numFmtId="0" fontId="0" fillId="0" borderId="9" xfId="0" applyBorder="1" applyAlignment="1">
      <alignment horizontal="left" vertical="center" wrapText="1"/>
    </xf>
    <xf numFmtId="0" fontId="9" fillId="0" borderId="15" xfId="0" applyFont="1" applyBorder="1" applyAlignment="1">
      <alignment horizontal="left" vertical="center" wrapText="1"/>
    </xf>
    <xf numFmtId="0" fontId="9" fillId="0" borderId="17" xfId="0" applyFont="1" applyBorder="1" applyAlignment="1">
      <alignment horizontal="left" vertical="center" wrapText="1"/>
    </xf>
    <xf numFmtId="0" fontId="9" fillId="0" borderId="18" xfId="0" applyFont="1" applyBorder="1" applyAlignment="1">
      <alignment horizontal="left" vertical="center" wrapText="1"/>
    </xf>
    <xf numFmtId="0" fontId="10" fillId="0" borderId="34" xfId="0" applyFont="1" applyBorder="1" applyAlignment="1">
      <alignment horizontal="left" vertical="center" wrapText="1"/>
    </xf>
    <xf numFmtId="0" fontId="6" fillId="0" borderId="12" xfId="0" applyFont="1" applyBorder="1" applyAlignment="1">
      <alignment horizontal="left" vertical="top"/>
    </xf>
    <xf numFmtId="0" fontId="25" fillId="0" borderId="13" xfId="0" applyFont="1" applyBorder="1" applyAlignment="1">
      <alignment horizontal="left" vertical="top" wrapText="1"/>
    </xf>
    <xf numFmtId="0" fontId="7" fillId="0" borderId="13" xfId="0" applyFont="1" applyBorder="1" applyAlignment="1">
      <alignment horizontal="left" vertical="top" wrapText="1"/>
    </xf>
    <xf numFmtId="0" fontId="9" fillId="0" borderId="12" xfId="0" applyFont="1" applyBorder="1" applyAlignment="1">
      <alignment horizontal="left" vertical="top"/>
    </xf>
    <xf numFmtId="0" fontId="10" fillId="0" borderId="40" xfId="0" applyFont="1" applyBorder="1" applyAlignment="1">
      <alignment horizontal="left" vertical="top" wrapText="1"/>
    </xf>
    <xf numFmtId="0" fontId="10" fillId="0" borderId="74" xfId="0" applyFont="1" applyBorder="1" applyAlignment="1">
      <alignment horizontal="left" vertical="top" wrapText="1"/>
    </xf>
    <xf numFmtId="0" fontId="10" fillId="0" borderId="45" xfId="0" applyFont="1" applyBorder="1" applyAlignment="1">
      <alignment horizontal="left" vertical="top"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6" fillId="0" borderId="8" xfId="0" applyFont="1" applyBorder="1" applyAlignment="1">
      <alignment horizontal="left" vertical="center" wrapText="1"/>
    </xf>
    <xf numFmtId="0" fontId="7" fillId="0" borderId="15"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6" fillId="0" borderId="12" xfId="0" applyFont="1" applyBorder="1" applyAlignment="1">
      <alignment horizontal="left" vertical="center" wrapText="1"/>
    </xf>
    <xf numFmtId="0" fontId="7" fillId="0" borderId="13" xfId="0" applyFont="1" applyBorder="1" applyAlignment="1">
      <alignment horizontal="left" vertical="center" wrapText="1"/>
    </xf>
    <xf numFmtId="0" fontId="6" fillId="0" borderId="68" xfId="0" applyFont="1" applyBorder="1" applyAlignment="1">
      <alignment horizontal="left" vertical="center" wrapText="1"/>
    </xf>
    <xf numFmtId="0" fontId="6" fillId="0" borderId="69" xfId="0" applyFont="1" applyBorder="1" applyAlignment="1">
      <alignment horizontal="left" vertical="center" wrapText="1"/>
    </xf>
    <xf numFmtId="0" fontId="7" fillId="0" borderId="34" xfId="0" applyFont="1" applyBorder="1" applyAlignment="1">
      <alignment horizontal="left" vertical="center" wrapText="1"/>
    </xf>
    <xf numFmtId="0" fontId="7" fillId="0" borderId="2" xfId="0" applyFont="1" applyBorder="1" applyAlignment="1">
      <alignment horizontal="left" vertical="top" wrapText="1"/>
    </xf>
    <xf numFmtId="0" fontId="7" fillId="0" borderId="18" xfId="0" applyFont="1" applyBorder="1" applyAlignment="1">
      <alignment horizontal="left" vertical="top" wrapText="1"/>
    </xf>
    <xf numFmtId="0" fontId="10" fillId="0" borderId="15" xfId="0" applyFont="1" applyBorder="1" applyAlignment="1">
      <alignment horizontal="left" vertical="top" wrapText="1"/>
    </xf>
    <xf numFmtId="0" fontId="10" fillId="0" borderId="17" xfId="0" applyFont="1" applyBorder="1" applyAlignment="1">
      <alignment horizontal="left" vertical="top" wrapText="1"/>
    </xf>
    <xf numFmtId="0" fontId="10" fillId="0" borderId="72" xfId="0" applyFont="1" applyBorder="1" applyAlignment="1">
      <alignment horizontal="left" vertical="top" wrapText="1"/>
    </xf>
    <xf numFmtId="0" fontId="7" fillId="0" borderId="71" xfId="0" applyFont="1" applyBorder="1" applyAlignment="1">
      <alignment horizontal="left" vertical="top"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9" fillId="0" borderId="47" xfId="0" applyFont="1" applyBorder="1" applyAlignment="1">
      <alignment horizontal="left" vertical="center"/>
    </xf>
    <xf numFmtId="0" fontId="9" fillId="0" borderId="4" xfId="0" applyFont="1" applyBorder="1" applyAlignment="1">
      <alignment horizontal="left" vertical="center"/>
    </xf>
    <xf numFmtId="0" fontId="9" fillId="0" borderId="8" xfId="0" applyFont="1" applyBorder="1" applyAlignment="1">
      <alignment horizontal="left" vertical="center"/>
    </xf>
    <xf numFmtId="0" fontId="6" fillId="0" borderId="70" xfId="0" applyFont="1" applyBorder="1" applyAlignment="1">
      <alignment horizontal="left" vertical="center" wrapText="1"/>
    </xf>
    <xf numFmtId="0" fontId="7" fillId="0" borderId="34" xfId="0" applyFont="1" applyBorder="1" applyAlignment="1">
      <alignment horizontal="left" vertical="top" wrapText="1"/>
    </xf>
    <xf numFmtId="49" fontId="3" fillId="0" borderId="0" xfId="0" applyNumberFormat="1" applyFont="1" applyAlignment="1">
      <alignment horizontal="center" vertical="center" wrapText="1"/>
    </xf>
    <xf numFmtId="49" fontId="3" fillId="0" borderId="0" xfId="0" applyNumberFormat="1" applyFont="1" applyAlignment="1">
      <alignment horizontal="left" vertical="top" wrapText="1"/>
    </xf>
    <xf numFmtId="0" fontId="3" fillId="0" borderId="29" xfId="0" applyFont="1" applyBorder="1" applyAlignment="1">
      <alignment horizontal="left" vertical="center" wrapText="1"/>
    </xf>
    <xf numFmtId="0" fontId="3" fillId="0" borderId="22" xfId="0" applyFont="1" applyBorder="1" applyAlignment="1">
      <alignment horizontal="left" vertical="center" wrapText="1"/>
    </xf>
    <xf numFmtId="49" fontId="3" fillId="0" borderId="22"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0" borderId="30" xfId="0" applyNumberFormat="1" applyFont="1" applyBorder="1" applyAlignment="1">
      <alignment horizontal="center" vertical="center" wrapText="1"/>
    </xf>
    <xf numFmtId="49" fontId="3" fillId="0" borderId="31" xfId="0" applyNumberFormat="1" applyFont="1" applyBorder="1" applyAlignment="1">
      <alignment horizontal="center" vertical="center" wrapText="1"/>
    </xf>
    <xf numFmtId="49" fontId="3" fillId="0" borderId="9" xfId="0" applyNumberFormat="1" applyFont="1" applyBorder="1" applyAlignment="1">
      <alignment horizontal="center" vertical="center" wrapText="1"/>
    </xf>
    <xf numFmtId="49" fontId="3" fillId="0" borderId="11"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49" fontId="3" fillId="0" borderId="25" xfId="0" applyNumberFormat="1" applyFont="1" applyBorder="1" applyAlignment="1">
      <alignment horizontal="center" vertical="center" wrapText="1"/>
    </xf>
    <xf numFmtId="49" fontId="3" fillId="0" borderId="29" xfId="0" applyNumberFormat="1" applyFont="1" applyBorder="1" applyAlignment="1">
      <alignment horizontal="left" vertical="center" wrapText="1"/>
    </xf>
    <xf numFmtId="49" fontId="3" fillId="0" borderId="22" xfId="0" applyNumberFormat="1" applyFont="1" applyBorder="1" applyAlignment="1">
      <alignment horizontal="left" vertical="center" wrapText="1"/>
    </xf>
    <xf numFmtId="49" fontId="3" fillId="0" borderId="0" xfId="0" applyNumberFormat="1" applyFont="1" applyAlignment="1">
      <alignment horizontal="right" vertical="center" wrapText="1"/>
    </xf>
    <xf numFmtId="49" fontId="3" fillId="0" borderId="27" xfId="0" applyNumberFormat="1" applyFont="1" applyBorder="1" applyAlignment="1">
      <alignment horizontal="left" vertical="center" wrapText="1"/>
    </xf>
    <xf numFmtId="49" fontId="3" fillId="0" borderId="23" xfId="0" applyNumberFormat="1" applyFont="1" applyBorder="1" applyAlignment="1">
      <alignment horizontal="left" vertical="center" wrapText="1"/>
    </xf>
    <xf numFmtId="49" fontId="3" fillId="0" borderId="28" xfId="0" applyNumberFormat="1" applyFont="1" applyBorder="1" applyAlignment="1">
      <alignment horizontal="left" vertical="center" wrapText="1"/>
    </xf>
    <xf numFmtId="49" fontId="3" fillId="0" borderId="25" xfId="0" applyNumberFormat="1" applyFont="1" applyBorder="1" applyAlignment="1">
      <alignment horizontal="left" vertical="center" wrapText="1"/>
    </xf>
    <xf numFmtId="49" fontId="3" fillId="0" borderId="33" xfId="0" applyNumberFormat="1" applyFont="1" applyBorder="1" applyAlignment="1">
      <alignment horizontal="center" vertical="center"/>
    </xf>
    <xf numFmtId="49" fontId="3" fillId="0" borderId="34" xfId="0" applyNumberFormat="1" applyFont="1" applyBorder="1" applyAlignment="1">
      <alignment horizontal="center" vertical="center"/>
    </xf>
    <xf numFmtId="49" fontId="3" fillId="0" borderId="32" xfId="0" applyNumberFormat="1" applyFont="1" applyBorder="1" applyAlignment="1">
      <alignment horizontal="center" vertical="center" wrapText="1"/>
    </xf>
    <xf numFmtId="49" fontId="3" fillId="0" borderId="33" xfId="0" applyNumberFormat="1" applyFont="1" applyBorder="1" applyAlignment="1">
      <alignment horizontal="center" vertical="center" wrapText="1"/>
    </xf>
    <xf numFmtId="49" fontId="3" fillId="0" borderId="34" xfId="0" applyNumberFormat="1" applyFont="1" applyBorder="1" applyAlignment="1">
      <alignment horizontal="center" vertical="center" wrapText="1"/>
    </xf>
    <xf numFmtId="0" fontId="2" fillId="0" borderId="0" xfId="0" applyFont="1" applyAlignment="1">
      <alignment horizontal="left" vertical="top" wrapText="1"/>
    </xf>
    <xf numFmtId="164" fontId="3" fillId="0" borderId="30" xfId="0" applyNumberFormat="1" applyFont="1" applyBorder="1" applyAlignment="1">
      <alignment horizontal="center" vertical="center" wrapText="1"/>
    </xf>
    <xf numFmtId="164" fontId="3" fillId="0" borderId="35" xfId="0" applyNumberFormat="1" applyFont="1" applyBorder="1" applyAlignment="1">
      <alignment horizontal="center" vertical="center" wrapText="1"/>
    </xf>
    <xf numFmtId="0" fontId="3" fillId="0" borderId="0" xfId="0" applyFont="1" applyAlignment="1">
      <alignment horizontal="center" vertical="top" wrapText="1"/>
    </xf>
    <xf numFmtId="0" fontId="3" fillId="0" borderId="19" xfId="0" applyFont="1" applyBorder="1" applyAlignment="1">
      <alignment horizontal="center" vertical="top" wrapText="1"/>
    </xf>
    <xf numFmtId="0" fontId="3" fillId="0" borderId="36" xfId="0" applyFont="1" applyBorder="1" applyAlignment="1">
      <alignment horizontal="center" vertical="top" wrapText="1"/>
    </xf>
    <xf numFmtId="0" fontId="3" fillId="0" borderId="11" xfId="0" applyFont="1" applyBorder="1" applyAlignment="1">
      <alignment horizontal="center" vertical="top" wrapText="1"/>
    </xf>
    <xf numFmtId="0" fontId="3" fillId="0" borderId="20" xfId="0" applyFont="1" applyBorder="1" applyAlignment="1">
      <alignment horizontal="center" vertical="top" wrapText="1"/>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1" fontId="9" fillId="0" borderId="42" xfId="0" applyNumberFormat="1" applyFont="1" applyBorder="1" applyAlignment="1">
      <alignment horizontal="center" vertical="center" wrapText="1"/>
    </xf>
    <xf numFmtId="0" fontId="9" fillId="0" borderId="42" xfId="0" applyFont="1" applyBorder="1" applyAlignment="1">
      <alignment horizontal="center" vertical="center" wrapText="1"/>
    </xf>
    <xf numFmtId="0" fontId="10" fillId="0" borderId="34" xfId="0" applyFont="1" applyBorder="1" applyAlignment="1">
      <alignment horizontal="left" vertical="top" wrapText="1"/>
    </xf>
    <xf numFmtId="1" fontId="6" fillId="0" borderId="40" xfId="0" applyNumberFormat="1" applyFont="1" applyBorder="1" applyAlignment="1">
      <alignment horizontal="center" vertical="center" wrapText="1"/>
    </xf>
    <xf numFmtId="0" fontId="6" fillId="0" borderId="45" xfId="0" applyFont="1" applyBorder="1" applyAlignment="1">
      <alignment horizontal="center" vertical="center" wrapText="1"/>
    </xf>
    <xf numFmtId="0" fontId="7" fillId="0" borderId="43" xfId="0" applyFont="1" applyBorder="1" applyAlignment="1">
      <alignment horizontal="left" vertical="center" wrapText="1"/>
    </xf>
    <xf numFmtId="0" fontId="7" fillId="0" borderId="46" xfId="0" applyFont="1" applyBorder="1" applyAlignment="1">
      <alignment horizontal="left" vertical="center" wrapText="1"/>
    </xf>
    <xf numFmtId="0" fontId="6" fillId="0" borderId="16" xfId="0" applyFont="1" applyBorder="1" applyAlignment="1">
      <alignment horizontal="center" vertical="center"/>
    </xf>
    <xf numFmtId="0" fontId="6" fillId="0" borderId="8" xfId="0" applyFont="1" applyBorder="1" applyAlignment="1">
      <alignment horizontal="center" vertical="center"/>
    </xf>
    <xf numFmtId="0" fontId="6" fillId="0" borderId="14" xfId="0" applyFont="1" applyBorder="1" applyAlignment="1">
      <alignment horizontal="center" vertical="center"/>
    </xf>
    <xf numFmtId="0" fontId="6" fillId="0" borderId="47" xfId="0" applyFont="1" applyBorder="1" applyAlignment="1">
      <alignment horizontal="center" vertical="center"/>
    </xf>
    <xf numFmtId="0" fontId="7" fillId="0" borderId="13" xfId="0" applyFont="1" applyBorder="1" applyAlignment="1">
      <alignment horizontal="left" vertical="center"/>
    </xf>
    <xf numFmtId="0" fontId="7" fillId="0" borderId="48" xfId="0" applyFont="1" applyBorder="1" applyAlignment="1">
      <alignment horizontal="left" vertical="center"/>
    </xf>
    <xf numFmtId="0" fontId="7" fillId="0" borderId="15" xfId="0" applyFont="1" applyBorder="1" applyAlignment="1">
      <alignment horizontal="left" vertical="center"/>
    </xf>
    <xf numFmtId="0" fontId="6" fillId="0" borderId="8"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22" fillId="0" borderId="42" xfId="0" applyFont="1" applyBorder="1" applyAlignment="1">
      <alignment horizontal="center" vertical="center" wrapText="1"/>
    </xf>
    <xf numFmtId="0" fontId="22" fillId="0" borderId="59" xfId="0" applyFont="1" applyBorder="1" applyAlignment="1">
      <alignment horizontal="center" vertical="center" wrapText="1"/>
    </xf>
    <xf numFmtId="0" fontId="23" fillId="0" borderId="58" xfId="0" applyFont="1" applyBorder="1" applyAlignment="1">
      <alignment horizontal="left" vertical="center" wrapText="1"/>
    </xf>
    <xf numFmtId="0" fontId="23" fillId="0" borderId="60" xfId="0" applyFont="1" applyBorder="1" applyAlignment="1">
      <alignment horizontal="left" vertical="center" wrapText="1"/>
    </xf>
    <xf numFmtId="0" fontId="22" fillId="0" borderId="15"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8" xfId="0" applyFont="1" applyBorder="1" applyAlignment="1">
      <alignment horizontal="center" vertical="center" wrapText="1"/>
    </xf>
    <xf numFmtId="0" fontId="23" fillId="0" borderId="34" xfId="0" applyFont="1" applyBorder="1" applyAlignment="1">
      <alignment horizontal="left" vertical="center" wrapText="1"/>
    </xf>
    <xf numFmtId="0" fontId="31" fillId="0" borderId="15" xfId="0" applyFont="1" applyBorder="1" applyAlignment="1">
      <alignment horizontal="center"/>
    </xf>
    <xf numFmtId="0" fontId="31" fillId="0" borderId="17" xfId="0" applyFont="1" applyBorder="1" applyAlignment="1">
      <alignment horizontal="center"/>
    </xf>
    <xf numFmtId="0" fontId="31" fillId="0" borderId="18" xfId="0" applyFont="1" applyBorder="1" applyAlignment="1">
      <alignment horizontal="center"/>
    </xf>
    <xf numFmtId="0" fontId="22" fillId="0" borderId="61" xfId="0" applyFont="1" applyBorder="1" applyAlignment="1">
      <alignment horizontal="center" vertical="center" wrapText="1"/>
    </xf>
    <xf numFmtId="0" fontId="22" fillId="0" borderId="64" xfId="0" applyFont="1" applyBorder="1" applyAlignment="1">
      <alignment horizontal="center" vertical="center" wrapText="1"/>
    </xf>
    <xf numFmtId="0" fontId="23" fillId="0" borderId="63" xfId="0" applyFont="1" applyBorder="1" applyAlignment="1">
      <alignment horizontal="left" vertical="center" wrapText="1"/>
    </xf>
    <xf numFmtId="0" fontId="23" fillId="0" borderId="65" xfId="0" applyFont="1" applyBorder="1" applyAlignment="1">
      <alignment horizontal="left" vertical="center" wrapText="1"/>
    </xf>
    <xf numFmtId="0" fontId="22" fillId="0" borderId="31" xfId="0" applyFont="1" applyBorder="1" applyAlignment="1">
      <alignment horizontal="center" vertical="center"/>
    </xf>
    <xf numFmtId="0" fontId="22" fillId="0" borderId="19" xfId="0" applyFont="1" applyBorder="1" applyAlignment="1">
      <alignment horizontal="center" vertical="center"/>
    </xf>
    <xf numFmtId="0" fontId="22" fillId="0" borderId="11" xfId="0" applyFont="1" applyBorder="1" applyAlignment="1">
      <alignment horizontal="center" vertical="center"/>
    </xf>
    <xf numFmtId="0" fontId="23" fillId="0" borderId="15" xfId="0" applyFont="1" applyBorder="1" applyAlignment="1">
      <alignment horizontal="left" vertical="center"/>
    </xf>
    <xf numFmtId="0" fontId="23" fillId="0" borderId="17" xfId="0" applyFont="1" applyBorder="1" applyAlignment="1">
      <alignment horizontal="left" vertical="center"/>
    </xf>
    <xf numFmtId="0" fontId="23" fillId="0" borderId="18" xfId="0" applyFont="1" applyBorder="1" applyAlignment="1">
      <alignment horizontal="left" vertical="center"/>
    </xf>
    <xf numFmtId="0" fontId="22" fillId="0" borderId="31" xfId="0" applyFont="1" applyBorder="1" applyAlignment="1">
      <alignment horizontal="center"/>
    </xf>
    <xf numFmtId="0" fontId="22" fillId="0" borderId="19" xfId="0" applyFont="1" applyBorder="1" applyAlignment="1">
      <alignment horizontal="center"/>
    </xf>
    <xf numFmtId="0" fontId="22" fillId="0" borderId="11" xfId="0" applyFont="1" applyBorder="1" applyAlignment="1">
      <alignment horizontal="center"/>
    </xf>
    <xf numFmtId="0" fontId="23" fillId="0" borderId="31" xfId="0" applyFont="1" applyBorder="1" applyAlignment="1">
      <alignment horizontal="left" vertical="center" wrapText="1"/>
    </xf>
    <xf numFmtId="0" fontId="23" fillId="0" borderId="19" xfId="0" applyFont="1" applyBorder="1" applyAlignment="1">
      <alignment horizontal="left" vertical="center" wrapText="1"/>
    </xf>
    <xf numFmtId="0" fontId="23" fillId="0" borderId="11" xfId="0" applyFont="1" applyBorder="1" applyAlignment="1">
      <alignment horizontal="left" vertical="center" wrapText="1"/>
    </xf>
    <xf numFmtId="0" fontId="22" fillId="0" borderId="15" xfId="0" applyFont="1" applyBorder="1" applyAlignment="1">
      <alignment horizontal="center" vertical="center"/>
    </xf>
    <xf numFmtId="0" fontId="22" fillId="0" borderId="17" xfId="0" applyFont="1" applyBorder="1" applyAlignment="1">
      <alignment horizontal="center" vertical="center"/>
    </xf>
    <xf numFmtId="0" fontId="22" fillId="0" borderId="18" xfId="0" applyFont="1" applyBorder="1" applyAlignment="1">
      <alignment horizontal="center" vertical="center"/>
    </xf>
    <xf numFmtId="0" fontId="22" fillId="0" borderId="66" xfId="0" applyFont="1" applyBorder="1" applyAlignment="1">
      <alignment horizontal="center" vertical="center" wrapText="1"/>
    </xf>
    <xf numFmtId="0" fontId="22" fillId="0" borderId="67" xfId="0" applyFont="1" applyBorder="1" applyAlignment="1">
      <alignment horizontal="center" vertical="center" wrapText="1"/>
    </xf>
    <xf numFmtId="0" fontId="3" fillId="0" borderId="0" xfId="0" applyFont="1" applyAlignment="1">
      <alignment vertical="center"/>
    </xf>
    <xf numFmtId="0" fontId="21" fillId="0" borderId="15" xfId="0" applyFont="1" applyBorder="1"/>
    <xf numFmtId="0" fontId="3" fillId="0" borderId="15" xfId="0" applyFont="1" applyBorder="1" applyAlignment="1">
      <alignment vertical="center" wrapText="1"/>
    </xf>
    <xf numFmtId="0" fontId="3" fillId="0" borderId="20" xfId="0" applyFont="1" applyBorder="1"/>
  </cellXfs>
  <cellStyles count="5">
    <cellStyle name="Comma 2" xfId="3" xr:uid="{9BF35972-3537-4585-B9AC-1A54C476DA22}"/>
    <cellStyle name="Normal" xfId="0" builtinId="0"/>
    <cellStyle name="Normal 15 2" xfId="4" xr:uid="{2BB4D4A3-3DFB-4DCD-9BC5-0A4A20ABF250}"/>
    <cellStyle name="Normal 2 2 2" xfId="1" xr:uid="{0792C580-8090-42B7-9E0E-38BE9065C7CA}"/>
    <cellStyle name="Normal 5" xfId="2" xr:uid="{01B90B39-F7F4-446F-AA95-6BA7D4D2D04B}"/>
  </cellStyles>
  <dxfs count="0"/>
  <tableStyles count="0" defaultTableStyle="TableStyleMedium2" defaultPivotStyle="PivotStyleLight16"/>
  <colors>
    <mruColors>
      <color rgb="FF55F2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5</xdr:col>
      <xdr:colOff>0</xdr:colOff>
      <xdr:row>1</xdr:row>
      <xdr:rowOff>0</xdr:rowOff>
    </xdr:from>
    <xdr:ext cx="1076739" cy="208519"/>
    <xdr:sp macro="" textlink="">
      <xdr:nvSpPr>
        <xdr:cNvPr id="2" name="TextBox 1">
          <a:extLst>
            <a:ext uri="{FF2B5EF4-FFF2-40B4-BE49-F238E27FC236}">
              <a16:creationId xmlns:a16="http://schemas.microsoft.com/office/drawing/2014/main" id="{70201AB6-E224-4F8D-9A00-850F2EBD9055}"/>
            </a:ext>
          </a:extLst>
        </xdr:cNvPr>
        <xdr:cNvSpPr txBox="1"/>
      </xdr:nvSpPr>
      <xdr:spPr>
        <a:xfrm>
          <a:off x="10515600"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0</xdr:colOff>
      <xdr:row>1</xdr:row>
      <xdr:rowOff>0</xdr:rowOff>
    </xdr:from>
    <xdr:ext cx="1076739" cy="208519"/>
    <xdr:sp macro="" textlink="">
      <xdr:nvSpPr>
        <xdr:cNvPr id="3" name="TextBox 2">
          <a:extLst>
            <a:ext uri="{FF2B5EF4-FFF2-40B4-BE49-F238E27FC236}">
              <a16:creationId xmlns:a16="http://schemas.microsoft.com/office/drawing/2014/main" id="{E0BDA5FC-1682-4DB9-ABCD-6A115820B687}"/>
            </a:ext>
          </a:extLst>
        </xdr:cNvPr>
        <xdr:cNvSpPr txBox="1"/>
      </xdr:nvSpPr>
      <xdr:spPr>
        <a:xfrm>
          <a:off x="13049250"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1</xdr:row>
      <xdr:rowOff>0</xdr:rowOff>
    </xdr:from>
    <xdr:ext cx="1076739" cy="208519"/>
    <xdr:sp macro="" textlink="">
      <xdr:nvSpPr>
        <xdr:cNvPr id="4" name="TextBox 3">
          <a:extLst>
            <a:ext uri="{FF2B5EF4-FFF2-40B4-BE49-F238E27FC236}">
              <a16:creationId xmlns:a16="http://schemas.microsoft.com/office/drawing/2014/main" id="{8E03005E-2B3D-47FF-A4C9-2E93A8A86A3C}"/>
            </a:ext>
          </a:extLst>
        </xdr:cNvPr>
        <xdr:cNvSpPr txBox="1"/>
      </xdr:nvSpPr>
      <xdr:spPr>
        <a:xfrm>
          <a:off x="10515600"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1</xdr:row>
      <xdr:rowOff>0</xdr:rowOff>
    </xdr:from>
    <xdr:ext cx="1076739" cy="208519"/>
    <xdr:sp macro="" textlink="">
      <xdr:nvSpPr>
        <xdr:cNvPr id="2" name="TextBox 1">
          <a:extLst>
            <a:ext uri="{FF2B5EF4-FFF2-40B4-BE49-F238E27FC236}">
              <a16:creationId xmlns:a16="http://schemas.microsoft.com/office/drawing/2014/main" id="{6A64854E-8960-4863-877F-E7AF9ED822DC}"/>
            </a:ext>
          </a:extLst>
        </xdr:cNvPr>
        <xdr:cNvSpPr txBox="1"/>
      </xdr:nvSpPr>
      <xdr:spPr>
        <a:xfrm>
          <a:off x="9777413" y="1619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1</xdr:row>
      <xdr:rowOff>0</xdr:rowOff>
    </xdr:from>
    <xdr:ext cx="1076739" cy="208519"/>
    <xdr:sp macro="" textlink="">
      <xdr:nvSpPr>
        <xdr:cNvPr id="3" name="TextBox 2">
          <a:extLst>
            <a:ext uri="{FF2B5EF4-FFF2-40B4-BE49-F238E27FC236}">
              <a16:creationId xmlns:a16="http://schemas.microsoft.com/office/drawing/2014/main" id="{A7FDDB1A-4CAA-4719-8E54-946C49627CA3}"/>
            </a:ext>
          </a:extLst>
        </xdr:cNvPr>
        <xdr:cNvSpPr txBox="1"/>
      </xdr:nvSpPr>
      <xdr:spPr>
        <a:xfrm>
          <a:off x="9777413" y="1619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7</xdr:col>
      <xdr:colOff>0</xdr:colOff>
      <xdr:row>0</xdr:row>
      <xdr:rowOff>0</xdr:rowOff>
    </xdr:from>
    <xdr:ext cx="1076739" cy="208519"/>
    <xdr:sp macro="" textlink="">
      <xdr:nvSpPr>
        <xdr:cNvPr id="2" name="TextBox 1">
          <a:extLst>
            <a:ext uri="{FF2B5EF4-FFF2-40B4-BE49-F238E27FC236}">
              <a16:creationId xmlns:a16="http://schemas.microsoft.com/office/drawing/2014/main" id="{CE2A06F0-BDFF-49B1-9445-B517FD4890E7}"/>
            </a:ext>
          </a:extLst>
        </xdr:cNvPr>
        <xdr:cNvSpPr txBox="1"/>
      </xdr:nvSpPr>
      <xdr:spPr>
        <a:xfrm>
          <a:off x="11677650" y="1524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C57A0D-A0B2-42B5-888D-8A68E9BC35B7}">
  <dimension ref="A1:D11"/>
  <sheetViews>
    <sheetView tabSelected="1" workbookViewId="0">
      <selection activeCell="B5" sqref="B5"/>
    </sheetView>
  </sheetViews>
  <sheetFormatPr defaultColWidth="8.86328125" defaultRowHeight="14.25" x14ac:dyDescent="0.45"/>
  <cols>
    <col min="1" max="1" width="22.73046875" style="4" customWidth="1"/>
    <col min="2" max="2" width="65.73046875" style="2" customWidth="1"/>
    <col min="3" max="3" width="27.86328125" style="3" bestFit="1" customWidth="1"/>
    <col min="4" max="4" width="22" style="3" bestFit="1" customWidth="1"/>
    <col min="5" max="16384" width="8.86328125" style="3"/>
  </cols>
  <sheetData>
    <row r="1" spans="1:4" ht="18" x14ac:dyDescent="0.45">
      <c r="A1" s="1" t="s">
        <v>772</v>
      </c>
    </row>
    <row r="3" spans="1:4" s="6" customFormat="1" x14ac:dyDescent="0.45">
      <c r="A3" s="4" t="s">
        <v>0</v>
      </c>
      <c r="B3" s="5" t="s">
        <v>1</v>
      </c>
      <c r="C3" s="6" t="s">
        <v>2</v>
      </c>
      <c r="D3" s="6" t="s">
        <v>3</v>
      </c>
    </row>
    <row r="4" spans="1:4" ht="14.65" thickBot="1" x14ac:dyDescent="0.5"/>
    <row r="5" spans="1:4" ht="85.9" thickBot="1" x14ac:dyDescent="0.5">
      <c r="A5" s="7"/>
      <c r="B5" s="8" t="s">
        <v>4</v>
      </c>
      <c r="C5" s="9"/>
      <c r="D5" s="10"/>
    </row>
    <row r="6" spans="1:4" ht="28.9" thickBot="1" x14ac:dyDescent="0.5">
      <c r="A6" s="7"/>
      <c r="B6" s="8" t="s">
        <v>5</v>
      </c>
      <c r="C6" s="9"/>
      <c r="D6" s="10"/>
    </row>
    <row r="7" spans="1:4" x14ac:dyDescent="0.45">
      <c r="A7" s="11" t="s">
        <v>6</v>
      </c>
      <c r="B7" s="360" t="s">
        <v>7</v>
      </c>
      <c r="C7" s="12" t="s">
        <v>8</v>
      </c>
      <c r="D7" s="13">
        <v>0</v>
      </c>
    </row>
    <row r="8" spans="1:4" x14ac:dyDescent="0.45">
      <c r="A8" s="14"/>
      <c r="B8" s="361"/>
      <c r="C8" s="15" t="s">
        <v>9</v>
      </c>
      <c r="D8" s="16">
        <v>1</v>
      </c>
    </row>
    <row r="11" spans="1:4" ht="18" x14ac:dyDescent="0.7">
      <c r="A11" s="4" t="s">
        <v>10</v>
      </c>
      <c r="B11" s="17" t="s">
        <v>11</v>
      </c>
    </row>
  </sheetData>
  <mergeCells count="1">
    <mergeCell ref="B7:B8"/>
  </mergeCells>
  <pageMargins left="0.7" right="0.7" top="0.75" bottom="0.75" header="0.3" footer="0.3"/>
  <headerFooter>
    <oddFooter>&amp;R_x000D_&amp;1#&amp;"Calibri"&amp;10&amp;K000000 Official Use Only</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389DB-11B8-4C3C-A396-C2E3EB3CFCBD}">
  <dimension ref="A1:R164"/>
  <sheetViews>
    <sheetView topLeftCell="A148" zoomScaleNormal="100" workbookViewId="0">
      <selection activeCell="C20" sqref="C20"/>
    </sheetView>
  </sheetViews>
  <sheetFormatPr defaultColWidth="8.86328125" defaultRowHeight="12.75" x14ac:dyDescent="0.35"/>
  <cols>
    <col min="1" max="1" width="14" style="21" customWidth="1"/>
    <col min="2" max="2" width="7.265625" style="22" customWidth="1"/>
    <col min="3" max="3" width="65.73046875" style="19" customWidth="1"/>
    <col min="4" max="4" width="27.86328125" style="21" bestFit="1" customWidth="1"/>
    <col min="5" max="5" width="22" style="21" bestFit="1" customWidth="1"/>
    <col min="6" max="6" width="20.86328125" style="21" customWidth="1"/>
    <col min="7" max="7" width="8.86328125" style="21"/>
    <col min="8" max="12" width="25.86328125" style="21" customWidth="1"/>
    <col min="13" max="13" width="10.86328125" style="21" customWidth="1"/>
    <col min="14" max="14" width="8.86328125" style="21"/>
    <col min="15" max="15" width="15" style="21" customWidth="1"/>
    <col min="16" max="16384" width="8.86328125" style="21"/>
  </cols>
  <sheetData>
    <row r="1" spans="2:18" x14ac:dyDescent="0.35">
      <c r="B1" s="18" t="s">
        <v>12</v>
      </c>
      <c r="D1" s="20"/>
      <c r="E1" s="20"/>
    </row>
    <row r="2" spans="2:18" x14ac:dyDescent="0.35">
      <c r="D2" s="20"/>
      <c r="E2" s="20"/>
    </row>
    <row r="3" spans="2:18" s="20" customFormat="1" x14ac:dyDescent="0.35">
      <c r="B3" s="22" t="s">
        <v>0</v>
      </c>
      <c r="C3" s="23" t="s">
        <v>13</v>
      </c>
      <c r="D3" s="20" t="s">
        <v>2</v>
      </c>
      <c r="E3" s="20" t="s">
        <v>3</v>
      </c>
    </row>
    <row r="4" spans="2:18" ht="14.25" x14ac:dyDescent="0.35">
      <c r="H4" s="99"/>
      <c r="I4" s="99"/>
      <c r="J4" s="99"/>
      <c r="K4" s="99"/>
      <c r="L4" s="99"/>
      <c r="M4" s="99"/>
      <c r="N4" s="99"/>
      <c r="O4" s="99"/>
      <c r="P4" s="99"/>
      <c r="Q4" s="99"/>
      <c r="R4" s="99"/>
    </row>
    <row r="5" spans="2:18" ht="14.25" x14ac:dyDescent="0.35">
      <c r="B5" s="24"/>
      <c r="C5" s="25"/>
      <c r="D5" s="26"/>
      <c r="E5" s="26"/>
      <c r="H5" s="99"/>
      <c r="I5" s="99"/>
      <c r="J5" s="99"/>
      <c r="K5" s="99"/>
      <c r="L5" s="99"/>
      <c r="M5" s="99"/>
      <c r="N5" s="99"/>
      <c r="O5" s="99"/>
      <c r="P5" s="99"/>
      <c r="Q5" s="99"/>
      <c r="R5" s="99"/>
    </row>
    <row r="6" spans="2:18" ht="14.25" x14ac:dyDescent="0.35">
      <c r="B6" s="373"/>
      <c r="C6" s="376" t="s">
        <v>14</v>
      </c>
      <c r="D6" s="26" t="s">
        <v>15</v>
      </c>
      <c r="E6" s="26">
        <v>1</v>
      </c>
      <c r="H6" s="99"/>
      <c r="I6" s="99"/>
      <c r="J6" s="99"/>
      <c r="K6" s="99"/>
      <c r="L6" s="99"/>
      <c r="M6" s="99"/>
      <c r="N6" s="99"/>
      <c r="O6" s="99"/>
      <c r="P6" s="99"/>
      <c r="Q6" s="99"/>
      <c r="R6" s="99"/>
    </row>
    <row r="7" spans="2:18" ht="12.75" customHeight="1" x14ac:dyDescent="0.35">
      <c r="B7" s="374"/>
      <c r="C7" s="377"/>
      <c r="D7" s="26" t="s">
        <v>16</v>
      </c>
      <c r="E7" s="26">
        <v>2</v>
      </c>
      <c r="H7" s="99"/>
      <c r="I7" s="99"/>
      <c r="J7" s="99"/>
      <c r="K7" s="99"/>
      <c r="L7" s="99"/>
      <c r="M7" s="99"/>
      <c r="N7" s="99"/>
      <c r="O7" s="99"/>
      <c r="P7" s="99"/>
      <c r="Q7" s="99"/>
      <c r="R7" s="99"/>
    </row>
    <row r="8" spans="2:18" ht="14.25" x14ac:dyDescent="0.45">
      <c r="B8" s="374"/>
      <c r="C8" s="377"/>
      <c r="D8" s="26" t="s">
        <v>17</v>
      </c>
      <c r="E8" s="26">
        <v>3</v>
      </c>
      <c r="H8"/>
      <c r="I8"/>
      <c r="J8"/>
      <c r="K8"/>
      <c r="L8"/>
      <c r="M8"/>
    </row>
    <row r="9" spans="2:18" ht="14.25" x14ac:dyDescent="0.45">
      <c r="B9" s="375"/>
      <c r="C9" s="378"/>
      <c r="D9" s="26" t="s">
        <v>18</v>
      </c>
      <c r="E9" s="26">
        <v>4</v>
      </c>
      <c r="H9"/>
      <c r="I9"/>
      <c r="J9"/>
      <c r="K9"/>
      <c r="L9"/>
      <c r="M9"/>
    </row>
    <row r="10" spans="2:18" ht="14.25" x14ac:dyDescent="0.45">
      <c r="B10" s="24" t="s">
        <v>19</v>
      </c>
      <c r="C10" s="25" t="s">
        <v>20</v>
      </c>
      <c r="D10" s="26"/>
      <c r="E10" s="26"/>
      <c r="H10"/>
      <c r="I10"/>
      <c r="J10"/>
      <c r="K10"/>
      <c r="L10"/>
      <c r="M10"/>
    </row>
    <row r="11" spans="2:18" x14ac:dyDescent="0.35">
      <c r="B11" s="24" t="s">
        <v>21</v>
      </c>
      <c r="C11" s="25" t="s">
        <v>22</v>
      </c>
      <c r="D11" s="26"/>
      <c r="E11" s="26"/>
    </row>
    <row r="12" spans="2:18" x14ac:dyDescent="0.35">
      <c r="B12" s="24" t="s">
        <v>23</v>
      </c>
      <c r="C12" s="25" t="s">
        <v>24</v>
      </c>
      <c r="D12" s="26"/>
      <c r="E12" s="26"/>
    </row>
    <row r="13" spans="2:18" x14ac:dyDescent="0.35">
      <c r="B13" s="24" t="s">
        <v>25</v>
      </c>
      <c r="C13" s="25" t="s">
        <v>26</v>
      </c>
      <c r="D13" s="26"/>
      <c r="E13" s="26"/>
    </row>
    <row r="14" spans="2:18" x14ac:dyDescent="0.35">
      <c r="B14" s="27" t="s">
        <v>27</v>
      </c>
      <c r="C14" s="28" t="s">
        <v>28</v>
      </c>
      <c r="D14" s="26" t="s">
        <v>29</v>
      </c>
      <c r="E14" s="26">
        <v>1</v>
      </c>
    </row>
    <row r="15" spans="2:18" x14ac:dyDescent="0.35">
      <c r="B15" s="179"/>
      <c r="C15" s="180"/>
      <c r="D15" s="26" t="s">
        <v>30</v>
      </c>
      <c r="E15" s="26">
        <v>2</v>
      </c>
    </row>
    <row r="16" spans="2:18" ht="12.95" customHeight="1" x14ac:dyDescent="0.35">
      <c r="B16" s="24">
        <v>101</v>
      </c>
      <c r="C16" s="25" t="s">
        <v>31</v>
      </c>
      <c r="D16" s="26"/>
      <c r="E16" s="26" t="s">
        <v>32</v>
      </c>
    </row>
    <row r="17" spans="2:5" ht="12.95" customHeight="1" x14ac:dyDescent="0.35">
      <c r="B17" s="379">
        <f>B16+1</f>
        <v>102</v>
      </c>
      <c r="C17" s="380" t="s">
        <v>33</v>
      </c>
      <c r="D17" s="26" t="s">
        <v>29</v>
      </c>
      <c r="E17" s="26">
        <v>1</v>
      </c>
    </row>
    <row r="18" spans="2:5" x14ac:dyDescent="0.35">
      <c r="B18" s="379"/>
      <c r="C18" s="380"/>
      <c r="D18" s="26" t="s">
        <v>30</v>
      </c>
      <c r="E18" s="26">
        <v>2</v>
      </c>
    </row>
    <row r="19" spans="2:5" x14ac:dyDescent="0.35">
      <c r="B19" s="24">
        <f>B17+1</f>
        <v>103</v>
      </c>
      <c r="C19" s="25" t="s">
        <v>34</v>
      </c>
      <c r="D19" s="26"/>
      <c r="E19" s="26"/>
    </row>
    <row r="20" spans="2:5" x14ac:dyDescent="0.35">
      <c r="B20" s="24">
        <f>B19+1</f>
        <v>104</v>
      </c>
      <c r="C20" s="25" t="s">
        <v>35</v>
      </c>
      <c r="D20" s="26"/>
      <c r="E20" s="26"/>
    </row>
    <row r="21" spans="2:5" ht="12.95" customHeight="1" x14ac:dyDescent="0.35">
      <c r="B21" s="24">
        <f>B20+1</f>
        <v>105</v>
      </c>
      <c r="C21" s="380" t="s">
        <v>36</v>
      </c>
      <c r="D21" s="26" t="s">
        <v>37</v>
      </c>
      <c r="E21" s="26">
        <v>1</v>
      </c>
    </row>
    <row r="22" spans="2:5" ht="13.15" thickBot="1" x14ac:dyDescent="0.4">
      <c r="B22" s="24"/>
      <c r="C22" s="380"/>
      <c r="D22" s="26" t="s">
        <v>38</v>
      </c>
      <c r="E22" s="26">
        <v>2</v>
      </c>
    </row>
    <row r="23" spans="2:5" x14ac:dyDescent="0.35">
      <c r="B23" s="24">
        <v>109</v>
      </c>
      <c r="C23" s="384" t="s">
        <v>39</v>
      </c>
      <c r="D23" s="30" t="s">
        <v>40</v>
      </c>
      <c r="E23" s="181">
        <v>1</v>
      </c>
    </row>
    <row r="24" spans="2:5" x14ac:dyDescent="0.35">
      <c r="B24" s="24"/>
      <c r="C24" s="385"/>
      <c r="D24" s="30" t="s">
        <v>41</v>
      </c>
      <c r="E24" s="31">
        <v>2</v>
      </c>
    </row>
    <row r="25" spans="2:5" x14ac:dyDescent="0.35">
      <c r="B25" s="24"/>
      <c r="C25" s="385"/>
      <c r="D25" s="30" t="s">
        <v>42</v>
      </c>
      <c r="E25" s="31">
        <v>3</v>
      </c>
    </row>
    <row r="26" spans="2:5" x14ac:dyDescent="0.35">
      <c r="B26" s="24"/>
      <c r="C26" s="385"/>
      <c r="D26" s="30" t="s">
        <v>43</v>
      </c>
      <c r="E26" s="31">
        <v>4</v>
      </c>
    </row>
    <row r="27" spans="2:5" x14ac:dyDescent="0.35">
      <c r="B27" s="24"/>
      <c r="C27" s="385"/>
      <c r="D27" s="30" t="s">
        <v>44</v>
      </c>
      <c r="E27" s="31">
        <v>5</v>
      </c>
    </row>
    <row r="28" spans="2:5" x14ac:dyDescent="0.35">
      <c r="B28" s="24"/>
      <c r="C28" s="385"/>
      <c r="D28" s="30" t="s">
        <v>45</v>
      </c>
      <c r="E28" s="31">
        <v>6</v>
      </c>
    </row>
    <row r="29" spans="2:5" x14ac:dyDescent="0.35">
      <c r="B29" s="24"/>
      <c r="C29" s="385"/>
      <c r="D29" s="30" t="s">
        <v>46</v>
      </c>
      <c r="E29" s="31">
        <v>7</v>
      </c>
    </row>
    <row r="30" spans="2:5" x14ac:dyDescent="0.35">
      <c r="B30" s="24"/>
      <c r="C30" s="385"/>
      <c r="D30" s="30" t="s">
        <v>47</v>
      </c>
      <c r="E30" s="31">
        <v>9</v>
      </c>
    </row>
    <row r="31" spans="2:5" x14ac:dyDescent="0.35">
      <c r="B31" s="24"/>
      <c r="C31" s="29"/>
      <c r="D31" s="30"/>
      <c r="E31" s="31"/>
    </row>
    <row r="32" spans="2:5" x14ac:dyDescent="0.35">
      <c r="B32" s="24">
        <f>B23+1</f>
        <v>110</v>
      </c>
      <c r="C32" s="25" t="s">
        <v>48</v>
      </c>
      <c r="D32" s="26" t="s">
        <v>49</v>
      </c>
      <c r="E32" s="26"/>
    </row>
    <row r="33" spans="1:5" x14ac:dyDescent="0.35">
      <c r="B33" s="24"/>
      <c r="C33" s="25"/>
      <c r="D33" s="26"/>
      <c r="E33" s="26"/>
    </row>
    <row r="34" spans="1:5" x14ac:dyDescent="0.35">
      <c r="B34" s="24" t="s">
        <v>733</v>
      </c>
      <c r="C34" s="25" t="s">
        <v>50</v>
      </c>
      <c r="D34" s="26" t="s">
        <v>49</v>
      </c>
      <c r="E34" s="26"/>
    </row>
    <row r="35" spans="1:5" x14ac:dyDescent="0.35">
      <c r="B35" s="373">
        <v>111</v>
      </c>
      <c r="C35" s="380" t="s">
        <v>51</v>
      </c>
      <c r="D35" s="26" t="s">
        <v>52</v>
      </c>
      <c r="E35" s="26">
        <v>1</v>
      </c>
    </row>
    <row r="36" spans="1:5" x14ac:dyDescent="0.35">
      <c r="B36" s="374"/>
      <c r="C36" s="380"/>
      <c r="D36" s="26" t="s">
        <v>53</v>
      </c>
      <c r="E36" s="26">
        <v>2</v>
      </c>
    </row>
    <row r="37" spans="1:5" x14ac:dyDescent="0.35">
      <c r="B37" s="374"/>
      <c r="C37" s="380"/>
      <c r="D37" s="26" t="s">
        <v>54</v>
      </c>
      <c r="E37" s="26">
        <v>3</v>
      </c>
    </row>
    <row r="38" spans="1:5" x14ac:dyDescent="0.35">
      <c r="B38" s="375"/>
      <c r="C38" s="380"/>
      <c r="D38" s="26" t="s">
        <v>55</v>
      </c>
      <c r="E38" s="26">
        <v>4</v>
      </c>
    </row>
    <row r="39" spans="1:5" ht="23.45" customHeight="1" x14ac:dyDescent="0.35">
      <c r="A39" s="45"/>
      <c r="B39" s="390">
        <f>B35+1</f>
        <v>112</v>
      </c>
      <c r="C39" s="386" t="s">
        <v>56</v>
      </c>
      <c r="D39" s="32" t="s">
        <v>57</v>
      </c>
      <c r="E39" s="33">
        <v>1</v>
      </c>
    </row>
    <row r="40" spans="1:5" x14ac:dyDescent="0.35">
      <c r="B40" s="391"/>
      <c r="C40" s="387"/>
      <c r="D40" s="34" t="s">
        <v>58</v>
      </c>
      <c r="E40" s="33">
        <v>2</v>
      </c>
    </row>
    <row r="41" spans="1:5" x14ac:dyDescent="0.35">
      <c r="B41" s="391"/>
      <c r="C41" s="387"/>
      <c r="D41" s="34" t="s">
        <v>59</v>
      </c>
      <c r="E41" s="35">
        <v>3</v>
      </c>
    </row>
    <row r="42" spans="1:5" ht="13.15" thickBot="1" x14ac:dyDescent="0.4">
      <c r="B42" s="392"/>
      <c r="C42" s="388"/>
      <c r="D42" s="36"/>
      <c r="E42" s="37"/>
    </row>
    <row r="43" spans="1:5" ht="26.1" customHeight="1" x14ac:dyDescent="0.35">
      <c r="A43" s="21" t="str">
        <f>CONCATENATE("If Q",B39,"=1")</f>
        <v>If Q112=1</v>
      </c>
      <c r="B43" s="393">
        <f>B39+1</f>
        <v>113</v>
      </c>
      <c r="C43" s="389" t="s">
        <v>60</v>
      </c>
      <c r="D43" s="38" t="str">
        <f>CONCATENATE("1. Yes  ► Q",B59)</f>
        <v>1. Yes  ► Q117</v>
      </c>
      <c r="E43" s="39">
        <v>1</v>
      </c>
    </row>
    <row r="44" spans="1:5" x14ac:dyDescent="0.35">
      <c r="B44" s="394"/>
      <c r="C44" s="385"/>
      <c r="D44" s="34" t="s">
        <v>690</v>
      </c>
      <c r="E44" s="35">
        <v>0</v>
      </c>
    </row>
    <row r="45" spans="1:5" s="43" customFormat="1" x14ac:dyDescent="0.35">
      <c r="B45" s="366">
        <f>B43+1</f>
        <v>114</v>
      </c>
      <c r="C45" s="367" t="s">
        <v>723</v>
      </c>
      <c r="D45" s="207"/>
      <c r="E45" s="208" t="s">
        <v>677</v>
      </c>
    </row>
    <row r="46" spans="1:5" s="43" customFormat="1" x14ac:dyDescent="0.35">
      <c r="A46" s="43" t="str">
        <f>CONCATENATE("If Q",B43,"=2")</f>
        <v>If Q113=2</v>
      </c>
      <c r="B46" s="366"/>
      <c r="C46" s="368"/>
      <c r="D46" s="207"/>
      <c r="E46" s="208" t="s">
        <v>684</v>
      </c>
    </row>
    <row r="47" spans="1:5" s="43" customFormat="1" x14ac:dyDescent="0.35">
      <c r="B47" s="366"/>
      <c r="C47" s="368"/>
      <c r="D47" s="62" t="s">
        <v>678</v>
      </c>
      <c r="E47" s="208">
        <v>98</v>
      </c>
    </row>
    <row r="48" spans="1:5" s="43" customFormat="1" x14ac:dyDescent="0.35">
      <c r="B48" s="366"/>
      <c r="C48" s="368"/>
      <c r="D48" s="209" t="s">
        <v>679</v>
      </c>
      <c r="E48" s="208">
        <v>99</v>
      </c>
    </row>
    <row r="49" spans="1:7" s="43" customFormat="1" x14ac:dyDescent="0.35">
      <c r="B49" s="366">
        <f>B45+1</f>
        <v>115</v>
      </c>
      <c r="C49" s="367" t="s">
        <v>680</v>
      </c>
      <c r="D49" s="210" t="s">
        <v>52</v>
      </c>
      <c r="E49" s="26">
        <v>1</v>
      </c>
    </row>
    <row r="50" spans="1:7" s="43" customFormat="1" x14ac:dyDescent="0.35">
      <c r="A50" s="43" t="str">
        <f>CONCATENATE("If Q",B43,"=2")</f>
        <v>If Q113=2</v>
      </c>
      <c r="B50" s="366"/>
      <c r="C50" s="368"/>
      <c r="D50" s="210" t="s">
        <v>53</v>
      </c>
      <c r="E50" s="26">
        <v>2</v>
      </c>
    </row>
    <row r="51" spans="1:7" s="43" customFormat="1" x14ac:dyDescent="0.35">
      <c r="B51" s="366"/>
      <c r="C51" s="368"/>
      <c r="D51" s="210" t="s">
        <v>54</v>
      </c>
      <c r="E51" s="26">
        <v>3</v>
      </c>
    </row>
    <row r="52" spans="1:7" s="43" customFormat="1" x14ac:dyDescent="0.35">
      <c r="B52" s="366"/>
      <c r="C52" s="368"/>
      <c r="D52" s="210" t="s">
        <v>55</v>
      </c>
      <c r="E52" s="26">
        <v>4</v>
      </c>
    </row>
    <row r="53" spans="1:7" s="44" customFormat="1" ht="31.25" customHeight="1" x14ac:dyDescent="0.35">
      <c r="A53" s="215" t="str">
        <f>CONCATENATE("If Q",B43,"=2"," or D5=1")</f>
        <v>If Q113=2 or D5=1</v>
      </c>
      <c r="B53" s="369">
        <f>B49+1</f>
        <v>116</v>
      </c>
      <c r="C53" s="370" t="s">
        <v>685</v>
      </c>
      <c r="D53" s="211" t="s">
        <v>681</v>
      </c>
      <c r="E53" s="212">
        <v>1</v>
      </c>
      <c r="F53" s="213" t="s">
        <v>724</v>
      </c>
    </row>
    <row r="54" spans="1:7" s="44" customFormat="1" ht="31.25" customHeight="1" x14ac:dyDescent="0.35">
      <c r="A54" s="44" t="s">
        <v>686</v>
      </c>
      <c r="B54" s="369"/>
      <c r="C54" s="371"/>
      <c r="D54" s="211" t="s">
        <v>682</v>
      </c>
      <c r="E54" s="212">
        <v>2</v>
      </c>
      <c r="F54" s="213" t="s">
        <v>725</v>
      </c>
    </row>
    <row r="55" spans="1:7" s="44" customFormat="1" ht="31.25" customHeight="1" x14ac:dyDescent="0.35">
      <c r="B55" s="369"/>
      <c r="C55" s="371"/>
      <c r="D55" s="211" t="s">
        <v>687</v>
      </c>
      <c r="E55" s="212">
        <v>3</v>
      </c>
      <c r="F55" s="213" t="s">
        <v>725</v>
      </c>
    </row>
    <row r="56" spans="1:7" s="44" customFormat="1" ht="11.65" x14ac:dyDescent="0.35">
      <c r="B56" s="369"/>
      <c r="C56" s="371"/>
      <c r="D56" s="211" t="s">
        <v>688</v>
      </c>
      <c r="E56" s="212">
        <v>4</v>
      </c>
      <c r="F56" s="214" t="str">
        <f>"ASK ONLY IF " &amp;B14 &amp; " =1"</f>
        <v>ASK ONLY IF D5 =1</v>
      </c>
      <c r="G56" s="122"/>
    </row>
    <row r="57" spans="1:7" s="44" customFormat="1" ht="13.5" customHeight="1" x14ac:dyDescent="0.35">
      <c r="B57" s="369"/>
      <c r="C57" s="371"/>
      <c r="D57" s="211" t="s">
        <v>689</v>
      </c>
      <c r="E57" s="212">
        <v>5</v>
      </c>
      <c r="F57" s="213" t="s">
        <v>725</v>
      </c>
      <c r="G57" s="122"/>
    </row>
    <row r="58" spans="1:7" s="44" customFormat="1" ht="11.65" x14ac:dyDescent="0.35">
      <c r="B58" s="369"/>
      <c r="C58" s="372"/>
      <c r="D58" s="211" t="s">
        <v>683</v>
      </c>
      <c r="E58" s="212">
        <v>98</v>
      </c>
      <c r="F58" s="214"/>
    </row>
    <row r="59" spans="1:7" x14ac:dyDescent="0.35">
      <c r="B59" s="27">
        <f>B53+1</f>
        <v>117</v>
      </c>
      <c r="C59" s="28" t="s">
        <v>726</v>
      </c>
      <c r="D59" s="26" t="s">
        <v>29</v>
      </c>
      <c r="E59" s="26">
        <v>1</v>
      </c>
    </row>
    <row r="60" spans="1:7" x14ac:dyDescent="0.35">
      <c r="B60" s="179"/>
      <c r="C60" s="180"/>
      <c r="D60" s="26" t="s">
        <v>30</v>
      </c>
      <c r="E60" s="26">
        <v>2</v>
      </c>
    </row>
    <row r="61" spans="1:7" ht="13.5" x14ac:dyDescent="0.35">
      <c r="B61" s="27">
        <f>B59+1</f>
        <v>118</v>
      </c>
      <c r="C61" s="28" t="s">
        <v>727</v>
      </c>
      <c r="D61" s="177" t="s">
        <v>729</v>
      </c>
      <c r="E61" s="26" t="s">
        <v>728</v>
      </c>
    </row>
    <row r="62" spans="1:7" ht="13.5" x14ac:dyDescent="0.35">
      <c r="B62" s="203"/>
      <c r="C62" s="204"/>
      <c r="D62" s="177" t="s">
        <v>730</v>
      </c>
      <c r="E62" s="26" t="s">
        <v>728</v>
      </c>
    </row>
    <row r="63" spans="1:7" ht="13.5" x14ac:dyDescent="0.35">
      <c r="B63" s="179"/>
      <c r="C63" s="180"/>
      <c r="D63" s="177" t="s">
        <v>731</v>
      </c>
      <c r="E63" s="26" t="s">
        <v>728</v>
      </c>
    </row>
    <row r="64" spans="1:7" x14ac:dyDescent="0.35">
      <c r="B64" s="373">
        <f>B61+1</f>
        <v>119</v>
      </c>
      <c r="C64" s="377" t="s">
        <v>61</v>
      </c>
      <c r="D64" s="182" t="s">
        <v>62</v>
      </c>
      <c r="E64" s="182">
        <v>1</v>
      </c>
    </row>
    <row r="65" spans="2:5" x14ac:dyDescent="0.35">
      <c r="B65" s="374"/>
      <c r="C65" s="377"/>
      <c r="D65" s="183" t="s">
        <v>63</v>
      </c>
      <c r="E65" s="183">
        <f t="shared" ref="E65:E72" si="0">E64+1</f>
        <v>2</v>
      </c>
    </row>
    <row r="66" spans="2:5" ht="25.5" x14ac:dyDescent="0.35">
      <c r="B66" s="374"/>
      <c r="C66" s="377"/>
      <c r="D66" s="183" t="s">
        <v>64</v>
      </c>
      <c r="E66" s="183">
        <f t="shared" si="0"/>
        <v>3</v>
      </c>
    </row>
    <row r="67" spans="2:5" x14ac:dyDescent="0.35">
      <c r="B67" s="374"/>
      <c r="C67" s="377"/>
      <c r="D67" s="183" t="s">
        <v>65</v>
      </c>
      <c r="E67" s="183">
        <f t="shared" si="0"/>
        <v>4</v>
      </c>
    </row>
    <row r="68" spans="2:5" x14ac:dyDescent="0.35">
      <c r="B68" s="374"/>
      <c r="C68" s="377"/>
      <c r="D68" s="183" t="s">
        <v>66</v>
      </c>
      <c r="E68" s="183">
        <f t="shared" si="0"/>
        <v>5</v>
      </c>
    </row>
    <row r="69" spans="2:5" x14ac:dyDescent="0.35">
      <c r="B69" s="374"/>
      <c r="C69" s="377"/>
      <c r="D69" s="183" t="s">
        <v>67</v>
      </c>
      <c r="E69" s="183">
        <f t="shared" si="0"/>
        <v>6</v>
      </c>
    </row>
    <row r="70" spans="2:5" x14ac:dyDescent="0.35">
      <c r="B70" s="374"/>
      <c r="C70" s="377"/>
      <c r="D70" s="183" t="s">
        <v>68</v>
      </c>
      <c r="E70" s="183">
        <f t="shared" si="0"/>
        <v>7</v>
      </c>
    </row>
    <row r="71" spans="2:5" x14ac:dyDescent="0.35">
      <c r="B71" s="374"/>
      <c r="C71" s="377"/>
      <c r="D71" s="183" t="s">
        <v>69</v>
      </c>
      <c r="E71" s="183">
        <f t="shared" si="0"/>
        <v>8</v>
      </c>
    </row>
    <row r="72" spans="2:5" x14ac:dyDescent="0.35">
      <c r="B72" s="375"/>
      <c r="C72" s="378"/>
      <c r="D72" s="183" t="s">
        <v>70</v>
      </c>
      <c r="E72" s="183">
        <f t="shared" si="0"/>
        <v>9</v>
      </c>
    </row>
    <row r="73" spans="2:5" ht="38.25" x14ac:dyDescent="0.35">
      <c r="B73" s="24">
        <f>B64+1</f>
        <v>120</v>
      </c>
      <c r="C73" s="25" t="s">
        <v>71</v>
      </c>
      <c r="D73" s="26"/>
      <c r="E73" s="26" t="s">
        <v>72</v>
      </c>
    </row>
    <row r="74" spans="2:5" x14ac:dyDescent="0.35">
      <c r="B74" s="24"/>
      <c r="C74" s="25"/>
      <c r="D74" s="26"/>
      <c r="E74" s="26"/>
    </row>
    <row r="75" spans="2:5" x14ac:dyDescent="0.35">
      <c r="B75" s="24">
        <f>B73+1</f>
        <v>121</v>
      </c>
      <c r="C75" s="25" t="s">
        <v>73</v>
      </c>
      <c r="D75" s="26" t="s">
        <v>74</v>
      </c>
      <c r="E75" s="26" t="s">
        <v>72</v>
      </c>
    </row>
    <row r="76" spans="2:5" ht="25.5" x14ac:dyDescent="0.35">
      <c r="B76" s="373">
        <v>123</v>
      </c>
      <c r="C76" s="376" t="s">
        <v>75</v>
      </c>
      <c r="D76" s="183" t="s">
        <v>76</v>
      </c>
      <c r="E76" s="183">
        <v>1</v>
      </c>
    </row>
    <row r="77" spans="2:5" x14ac:dyDescent="0.35">
      <c r="B77" s="374"/>
      <c r="C77" s="377"/>
      <c r="D77" s="183" t="s">
        <v>77</v>
      </c>
      <c r="E77" s="183">
        <v>2</v>
      </c>
    </row>
    <row r="78" spans="2:5" x14ac:dyDescent="0.35">
      <c r="B78" s="374"/>
      <c r="C78" s="377"/>
      <c r="D78" s="183" t="s">
        <v>78</v>
      </c>
      <c r="E78" s="183">
        <v>3</v>
      </c>
    </row>
    <row r="79" spans="2:5" x14ac:dyDescent="0.35">
      <c r="B79" s="374"/>
      <c r="C79" s="377"/>
      <c r="D79" s="183" t="s">
        <v>79</v>
      </c>
      <c r="E79" s="183">
        <v>4</v>
      </c>
    </row>
    <row r="80" spans="2:5" x14ac:dyDescent="0.35">
      <c r="B80" s="374"/>
      <c r="C80" s="377"/>
      <c r="D80" s="183" t="s">
        <v>80</v>
      </c>
      <c r="E80" s="183">
        <v>5</v>
      </c>
    </row>
    <row r="81" spans="2:5" x14ac:dyDescent="0.35">
      <c r="B81" s="374"/>
      <c r="C81" s="377"/>
      <c r="D81" s="183" t="s">
        <v>81</v>
      </c>
      <c r="E81" s="183">
        <v>6</v>
      </c>
    </row>
    <row r="82" spans="2:5" x14ac:dyDescent="0.35">
      <c r="B82" s="374"/>
      <c r="C82" s="377"/>
      <c r="D82" s="183" t="s">
        <v>82</v>
      </c>
      <c r="E82" s="183">
        <v>7</v>
      </c>
    </row>
    <row r="83" spans="2:5" ht="25.5" x14ac:dyDescent="0.35">
      <c r="B83" s="375"/>
      <c r="C83" s="378"/>
      <c r="D83" s="183" t="s">
        <v>83</v>
      </c>
      <c r="E83" s="183">
        <v>8</v>
      </c>
    </row>
    <row r="84" spans="2:5" ht="25.5" x14ac:dyDescent="0.35">
      <c r="B84" s="381">
        <f>B76+1</f>
        <v>124</v>
      </c>
      <c r="C84" s="383" t="s">
        <v>84</v>
      </c>
      <c r="D84" s="183" t="s">
        <v>85</v>
      </c>
      <c r="E84" s="183">
        <v>1</v>
      </c>
    </row>
    <row r="85" spans="2:5" x14ac:dyDescent="0.35">
      <c r="B85" s="382"/>
      <c r="C85" s="383"/>
      <c r="D85" s="183" t="s">
        <v>86</v>
      </c>
      <c r="E85" s="183">
        <v>2</v>
      </c>
    </row>
    <row r="86" spans="2:5" ht="25.5" x14ac:dyDescent="0.35">
      <c r="B86" s="382"/>
      <c r="C86" s="383"/>
      <c r="D86" s="183" t="s">
        <v>87</v>
      </c>
      <c r="E86" s="183">
        <v>3</v>
      </c>
    </row>
    <row r="87" spans="2:5" x14ac:dyDescent="0.35">
      <c r="B87" s="382"/>
      <c r="C87" s="383"/>
      <c r="D87" s="183" t="s">
        <v>88</v>
      </c>
      <c r="E87" s="183">
        <v>4</v>
      </c>
    </row>
    <row r="88" spans="2:5" x14ac:dyDescent="0.35">
      <c r="B88" s="382"/>
      <c r="C88" s="383"/>
      <c r="D88" s="183" t="s">
        <v>89</v>
      </c>
      <c r="E88" s="183">
        <v>5</v>
      </c>
    </row>
    <row r="89" spans="2:5" x14ac:dyDescent="0.35">
      <c r="B89" s="382"/>
      <c r="C89" s="383"/>
      <c r="D89" s="183" t="s">
        <v>90</v>
      </c>
      <c r="E89" s="183">
        <v>6</v>
      </c>
    </row>
    <row r="90" spans="2:5" x14ac:dyDescent="0.35">
      <c r="B90" s="382"/>
      <c r="C90" s="383"/>
      <c r="D90" s="183" t="s">
        <v>91</v>
      </c>
      <c r="E90" s="183">
        <v>7</v>
      </c>
    </row>
    <row r="91" spans="2:5" ht="25.5" x14ac:dyDescent="0.35">
      <c r="B91" s="395"/>
      <c r="C91" s="383"/>
      <c r="D91" s="183" t="s">
        <v>92</v>
      </c>
      <c r="E91" s="183">
        <v>8</v>
      </c>
    </row>
    <row r="92" spans="2:5" x14ac:dyDescent="0.35">
      <c r="B92" s="381">
        <f>B84+1</f>
        <v>125</v>
      </c>
      <c r="C92" s="383" t="s">
        <v>93</v>
      </c>
      <c r="D92" s="183" t="s">
        <v>94</v>
      </c>
      <c r="E92" s="183">
        <v>1</v>
      </c>
    </row>
    <row r="93" spans="2:5" x14ac:dyDescent="0.35">
      <c r="B93" s="382"/>
      <c r="C93" s="383"/>
      <c r="D93" s="183" t="s">
        <v>95</v>
      </c>
      <c r="E93" s="183">
        <v>2</v>
      </c>
    </row>
    <row r="94" spans="2:5" x14ac:dyDescent="0.35">
      <c r="B94" s="382"/>
      <c r="C94" s="383"/>
      <c r="D94" s="183" t="s">
        <v>96</v>
      </c>
      <c r="E94" s="183">
        <v>3</v>
      </c>
    </row>
    <row r="95" spans="2:5" x14ac:dyDescent="0.35">
      <c r="B95" s="382"/>
      <c r="C95" s="383"/>
      <c r="D95" s="183" t="s">
        <v>97</v>
      </c>
      <c r="E95" s="183">
        <v>4</v>
      </c>
    </row>
    <row r="96" spans="2:5" x14ac:dyDescent="0.35">
      <c r="B96" s="382"/>
      <c r="C96" s="383"/>
      <c r="D96" s="183" t="s">
        <v>98</v>
      </c>
      <c r="E96" s="183">
        <v>5</v>
      </c>
    </row>
    <row r="97" spans="2:5" x14ac:dyDescent="0.35">
      <c r="B97" s="382"/>
      <c r="C97" s="383"/>
      <c r="D97" s="183" t="s">
        <v>99</v>
      </c>
      <c r="E97" s="183">
        <v>6</v>
      </c>
    </row>
    <row r="98" spans="2:5" x14ac:dyDescent="0.35">
      <c r="B98" s="382"/>
      <c r="C98" s="383"/>
      <c r="D98" s="183" t="s">
        <v>100</v>
      </c>
      <c r="E98" s="183">
        <v>7</v>
      </c>
    </row>
    <row r="99" spans="2:5" x14ac:dyDescent="0.35">
      <c r="B99" s="382"/>
      <c r="C99" s="383"/>
      <c r="D99" s="183" t="s">
        <v>101</v>
      </c>
      <c r="E99" s="183">
        <v>8</v>
      </c>
    </row>
    <row r="100" spans="2:5" x14ac:dyDescent="0.35">
      <c r="B100" s="382"/>
      <c r="C100" s="383"/>
      <c r="D100" s="183" t="s">
        <v>102</v>
      </c>
      <c r="E100" s="183">
        <v>9</v>
      </c>
    </row>
    <row r="101" spans="2:5" x14ac:dyDescent="0.35">
      <c r="B101" s="382"/>
      <c r="C101" s="383"/>
      <c r="D101" s="183" t="s">
        <v>103</v>
      </c>
      <c r="E101" s="183">
        <v>10</v>
      </c>
    </row>
    <row r="102" spans="2:5" ht="12.95" customHeight="1" x14ac:dyDescent="0.35">
      <c r="B102" s="382"/>
      <c r="C102" s="383"/>
      <c r="D102" s="183" t="s">
        <v>104</v>
      </c>
      <c r="E102" s="183">
        <v>11</v>
      </c>
    </row>
    <row r="103" spans="2:5" ht="12.95" customHeight="1" x14ac:dyDescent="0.35">
      <c r="B103" s="382"/>
      <c r="C103" s="383"/>
      <c r="D103" s="183" t="s">
        <v>105</v>
      </c>
      <c r="E103" s="183">
        <v>12</v>
      </c>
    </row>
    <row r="104" spans="2:5" ht="12.95" customHeight="1" x14ac:dyDescent="0.35">
      <c r="B104" s="382"/>
      <c r="C104" s="383"/>
      <c r="D104" s="183" t="s">
        <v>106</v>
      </c>
      <c r="E104" s="183">
        <v>13</v>
      </c>
    </row>
    <row r="105" spans="2:5" ht="12.95" customHeight="1" x14ac:dyDescent="0.35">
      <c r="B105" s="382"/>
      <c r="C105" s="383"/>
      <c r="D105" s="183" t="s">
        <v>107</v>
      </c>
      <c r="E105" s="183">
        <v>99</v>
      </c>
    </row>
    <row r="106" spans="2:5" ht="12.95" customHeight="1" x14ac:dyDescent="0.35">
      <c r="B106" s="185">
        <v>126</v>
      </c>
      <c r="C106" s="184" t="s">
        <v>108</v>
      </c>
      <c r="D106" s="183"/>
      <c r="E106" s="183"/>
    </row>
    <row r="107" spans="2:5" x14ac:dyDescent="0.35">
      <c r="B107" s="381">
        <f>B106+1</f>
        <v>127</v>
      </c>
      <c r="C107" s="383" t="s">
        <v>109</v>
      </c>
      <c r="D107" s="183" t="s">
        <v>99</v>
      </c>
      <c r="E107" s="183">
        <v>1</v>
      </c>
    </row>
    <row r="108" spans="2:5" x14ac:dyDescent="0.35">
      <c r="B108" s="382"/>
      <c r="C108" s="383"/>
      <c r="D108" s="183" t="s">
        <v>110</v>
      </c>
      <c r="E108" s="183">
        <v>2</v>
      </c>
    </row>
    <row r="109" spans="2:5" x14ac:dyDescent="0.35">
      <c r="B109" s="382"/>
      <c r="C109" s="383"/>
      <c r="D109" s="183" t="s">
        <v>96</v>
      </c>
      <c r="E109" s="183">
        <v>3</v>
      </c>
    </row>
    <row r="110" spans="2:5" x14ac:dyDescent="0.35">
      <c r="B110" s="382"/>
      <c r="C110" s="383"/>
      <c r="D110" s="183" t="s">
        <v>111</v>
      </c>
      <c r="E110" s="183">
        <v>4</v>
      </c>
    </row>
    <row r="111" spans="2:5" x14ac:dyDescent="0.35">
      <c r="B111" s="382"/>
      <c r="C111" s="383"/>
      <c r="D111" s="183" t="s">
        <v>112</v>
      </c>
      <c r="E111" s="183">
        <v>5</v>
      </c>
    </row>
    <row r="112" spans="2:5" x14ac:dyDescent="0.35">
      <c r="B112" s="382"/>
      <c r="C112" s="383"/>
      <c r="D112" s="183" t="s">
        <v>113</v>
      </c>
      <c r="E112" s="183">
        <v>6</v>
      </c>
    </row>
    <row r="113" spans="2:5" x14ac:dyDescent="0.35">
      <c r="B113" s="382"/>
      <c r="C113" s="383"/>
      <c r="D113" s="183" t="s">
        <v>100</v>
      </c>
      <c r="E113" s="183">
        <v>7</v>
      </c>
    </row>
    <row r="114" spans="2:5" x14ac:dyDescent="0.35">
      <c r="B114" s="382"/>
      <c r="C114" s="383"/>
      <c r="D114" s="183" t="s">
        <v>103</v>
      </c>
      <c r="E114" s="183">
        <v>8</v>
      </c>
    </row>
    <row r="115" spans="2:5" x14ac:dyDescent="0.35">
      <c r="B115" s="382"/>
      <c r="C115" s="383"/>
      <c r="D115" s="183" t="s">
        <v>114</v>
      </c>
      <c r="E115" s="183">
        <v>9</v>
      </c>
    </row>
    <row r="116" spans="2:5" x14ac:dyDescent="0.35">
      <c r="B116" s="382"/>
      <c r="C116" s="383"/>
      <c r="D116" s="183" t="s">
        <v>115</v>
      </c>
      <c r="E116" s="183">
        <v>98</v>
      </c>
    </row>
    <row r="117" spans="2:5" x14ac:dyDescent="0.35">
      <c r="B117" s="395"/>
      <c r="C117" s="383"/>
      <c r="D117" s="183" t="s">
        <v>116</v>
      </c>
      <c r="E117" s="183">
        <v>99</v>
      </c>
    </row>
    <row r="118" spans="2:5" x14ac:dyDescent="0.35">
      <c r="B118" s="381">
        <f>B107+1</f>
        <v>128</v>
      </c>
      <c r="C118" s="383" t="s">
        <v>117</v>
      </c>
      <c r="D118" s="183" t="s">
        <v>118</v>
      </c>
      <c r="E118" s="183">
        <v>1</v>
      </c>
    </row>
    <row r="119" spans="2:5" x14ac:dyDescent="0.35">
      <c r="B119" s="382"/>
      <c r="C119" s="383"/>
      <c r="D119" s="183" t="s">
        <v>119</v>
      </c>
      <c r="E119" s="183">
        <v>2</v>
      </c>
    </row>
    <row r="120" spans="2:5" x14ac:dyDescent="0.35">
      <c r="B120" s="382"/>
      <c r="C120" s="383"/>
      <c r="D120" s="183" t="s">
        <v>120</v>
      </c>
      <c r="E120" s="183">
        <v>3</v>
      </c>
    </row>
    <row r="121" spans="2:5" ht="25.5" x14ac:dyDescent="0.35">
      <c r="B121" s="382"/>
      <c r="C121" s="383"/>
      <c r="D121" s="183" t="s">
        <v>121</v>
      </c>
      <c r="E121" s="183">
        <v>4</v>
      </c>
    </row>
    <row r="122" spans="2:5" ht="25.5" x14ac:dyDescent="0.35">
      <c r="B122" s="382"/>
      <c r="C122" s="383"/>
      <c r="D122" s="183" t="s">
        <v>122</v>
      </c>
      <c r="E122" s="183">
        <v>5</v>
      </c>
    </row>
    <row r="123" spans="2:5" x14ac:dyDescent="0.35">
      <c r="B123" s="382"/>
      <c r="C123" s="383"/>
      <c r="D123" s="183" t="s">
        <v>123</v>
      </c>
      <c r="E123" s="183">
        <v>6</v>
      </c>
    </row>
    <row r="124" spans="2:5" x14ac:dyDescent="0.35">
      <c r="B124" s="382"/>
      <c r="C124" s="383"/>
      <c r="D124" s="183" t="s">
        <v>124</v>
      </c>
      <c r="E124" s="183">
        <v>7</v>
      </c>
    </row>
    <row r="125" spans="2:5" x14ac:dyDescent="0.35">
      <c r="B125" s="382"/>
      <c r="C125" s="383"/>
      <c r="D125" s="183" t="s">
        <v>125</v>
      </c>
      <c r="E125" s="183">
        <v>8</v>
      </c>
    </row>
    <row r="126" spans="2:5" x14ac:dyDescent="0.35">
      <c r="B126" s="382"/>
      <c r="C126" s="383"/>
      <c r="D126" s="183" t="s">
        <v>126</v>
      </c>
      <c r="E126" s="183">
        <v>9</v>
      </c>
    </row>
    <row r="127" spans="2:5" x14ac:dyDescent="0.35">
      <c r="B127" s="382"/>
      <c r="C127" s="383"/>
      <c r="D127" s="183" t="s">
        <v>127</v>
      </c>
      <c r="E127" s="183">
        <v>10</v>
      </c>
    </row>
    <row r="128" spans="2:5" x14ac:dyDescent="0.35">
      <c r="B128" s="382"/>
      <c r="C128" s="383"/>
      <c r="D128" s="183" t="s">
        <v>128</v>
      </c>
      <c r="E128" s="183">
        <v>11</v>
      </c>
    </row>
    <row r="129" spans="1:8" x14ac:dyDescent="0.35">
      <c r="B129" s="382"/>
      <c r="C129" s="383"/>
      <c r="D129" s="183" t="s">
        <v>129</v>
      </c>
      <c r="E129" s="183">
        <v>12</v>
      </c>
    </row>
    <row r="130" spans="1:8" x14ac:dyDescent="0.35">
      <c r="B130" s="382"/>
      <c r="C130" s="383"/>
      <c r="D130" s="183" t="s">
        <v>130</v>
      </c>
      <c r="E130" s="183">
        <v>13</v>
      </c>
    </row>
    <row r="131" spans="1:8" ht="25.5" x14ac:dyDescent="0.35">
      <c r="B131" s="382"/>
      <c r="C131" s="383"/>
      <c r="D131" s="183" t="s">
        <v>131</v>
      </c>
      <c r="E131" s="183">
        <v>14</v>
      </c>
    </row>
    <row r="132" spans="1:8" x14ac:dyDescent="0.35">
      <c r="B132" s="382"/>
      <c r="C132" s="383"/>
      <c r="D132" s="183" t="s">
        <v>132</v>
      </c>
      <c r="E132" s="183">
        <v>15</v>
      </c>
    </row>
    <row r="133" spans="1:8" x14ac:dyDescent="0.35">
      <c r="B133" s="187" t="s">
        <v>734</v>
      </c>
      <c r="C133" s="184" t="s">
        <v>133</v>
      </c>
      <c r="D133" s="183"/>
      <c r="E133" s="183"/>
    </row>
    <row r="134" spans="1:8" x14ac:dyDescent="0.35">
      <c r="B134" s="381">
        <v>129</v>
      </c>
      <c r="C134" s="383" t="s">
        <v>134</v>
      </c>
      <c r="D134" s="26" t="s">
        <v>29</v>
      </c>
      <c r="E134" s="183">
        <v>1</v>
      </c>
    </row>
    <row r="135" spans="1:8" x14ac:dyDescent="0.35">
      <c r="B135" s="382"/>
      <c r="C135" s="383"/>
      <c r="D135" s="26" t="s">
        <v>30</v>
      </c>
      <c r="E135" s="183">
        <v>2</v>
      </c>
    </row>
    <row r="136" spans="1:8" x14ac:dyDescent="0.35">
      <c r="B136" s="381">
        <f>B134+1</f>
        <v>130</v>
      </c>
      <c r="C136" s="396" t="str">
        <f>"How often do you use the internet?" &amp; " IF Q" &amp; B134 &amp; " =1"</f>
        <v>How often do you use the internet? IF Q129 =1</v>
      </c>
      <c r="D136" s="26" t="s">
        <v>135</v>
      </c>
      <c r="E136" s="186">
        <v>1</v>
      </c>
    </row>
    <row r="137" spans="1:8" x14ac:dyDescent="0.35">
      <c r="B137" s="382"/>
      <c r="C137" s="396"/>
      <c r="D137" s="26" t="s">
        <v>136</v>
      </c>
      <c r="E137" s="186">
        <v>2</v>
      </c>
    </row>
    <row r="138" spans="1:8" x14ac:dyDescent="0.35">
      <c r="B138" s="382"/>
      <c r="C138" s="396"/>
      <c r="D138" s="26" t="s">
        <v>137</v>
      </c>
      <c r="E138" s="186">
        <v>3</v>
      </c>
    </row>
    <row r="139" spans="1:8" x14ac:dyDescent="0.35">
      <c r="B139" s="382"/>
      <c r="C139" s="396"/>
      <c r="D139" s="26" t="s">
        <v>138</v>
      </c>
      <c r="E139" s="186">
        <v>4</v>
      </c>
    </row>
    <row r="140" spans="1:8" x14ac:dyDescent="0.35">
      <c r="B140" s="395"/>
      <c r="C140" s="396"/>
      <c r="D140" s="26" t="s">
        <v>139</v>
      </c>
      <c r="E140" s="186">
        <v>5</v>
      </c>
    </row>
    <row r="141" spans="1:8" s="219" customFormat="1" ht="87.4" customHeight="1" x14ac:dyDescent="0.35">
      <c r="A141" s="216"/>
      <c r="B141" s="120">
        <f>B136+1</f>
        <v>131</v>
      </c>
      <c r="C141" s="205" t="str">
        <f>"During the past 7 days, did you do any paid or unpaid work?"&amp;CHAR(10)&amp;CHAR(10)&amp;"This could be paid in cash or in-kind, or unpaid for a household business or the business of a household member."&amp;CHAR(10)&amp;CHAR(10)&amp;"This includes working on a farm, working selling something, making handcrafts for sale, washing cars, selling qat, selling meals."</f>
        <v>During the past 7 days, did you do any paid or unpaid work?
This could be paid in cash or in-kind, or unpaid for a household business or the business of a household member.
This includes working on a farm, working selling something, making handcrafts for sale, washing cars, selling qat, selling meals.</v>
      </c>
      <c r="D141" s="217" t="s">
        <v>691</v>
      </c>
      <c r="E141" s="218" t="s">
        <v>525</v>
      </c>
      <c r="G141" s="44"/>
      <c r="H141" s="44"/>
    </row>
    <row r="142" spans="1:8" s="219" customFormat="1" ht="18" customHeight="1" x14ac:dyDescent="0.35">
      <c r="A142" s="216"/>
      <c r="B142" s="120"/>
      <c r="C142" s="206"/>
      <c r="D142" s="217" t="s">
        <v>692</v>
      </c>
      <c r="E142" s="220"/>
      <c r="G142" s="44"/>
      <c r="H142" s="44"/>
    </row>
    <row r="143" spans="1:8" s="219" customFormat="1" ht="15" customHeight="1" x14ac:dyDescent="0.35">
      <c r="A143" s="216"/>
      <c r="B143" s="120"/>
      <c r="C143" s="114"/>
      <c r="D143" s="217" t="s">
        <v>693</v>
      </c>
      <c r="E143" s="221"/>
      <c r="G143" s="44"/>
      <c r="H143" s="44"/>
    </row>
    <row r="144" spans="1:8" s="219" customFormat="1" ht="11.65" x14ac:dyDescent="0.35">
      <c r="A144" s="219" t="str">
        <f>CONCATENATE("IF Q",B141, "=1, 2")</f>
        <v>IF Q131=1, 2</v>
      </c>
      <c r="B144" s="362">
        <f>B141+1</f>
        <v>132</v>
      </c>
      <c r="C144" s="365" t="s">
        <v>694</v>
      </c>
      <c r="D144" s="217" t="s">
        <v>695</v>
      </c>
      <c r="E144" s="55"/>
      <c r="G144" s="44"/>
      <c r="H144" s="44"/>
    </row>
    <row r="145" spans="1:8" s="219" customFormat="1" ht="23.25" x14ac:dyDescent="0.35">
      <c r="B145" s="363"/>
      <c r="C145" s="365"/>
      <c r="D145" s="217" t="s">
        <v>696</v>
      </c>
      <c r="E145" s="55" t="s">
        <v>525</v>
      </c>
      <c r="G145" s="44"/>
      <c r="H145" s="44"/>
    </row>
    <row r="146" spans="1:8" s="219" customFormat="1" ht="11.65" x14ac:dyDescent="0.35">
      <c r="B146" s="363"/>
      <c r="C146" s="365"/>
      <c r="D146" s="217" t="s">
        <v>697</v>
      </c>
      <c r="E146" s="55"/>
      <c r="G146" s="44"/>
      <c r="H146" s="44"/>
    </row>
    <row r="147" spans="1:8" s="219" customFormat="1" ht="11.65" x14ac:dyDescent="0.35">
      <c r="B147" s="364"/>
      <c r="C147" s="365"/>
      <c r="D147" s="217" t="s">
        <v>531</v>
      </c>
      <c r="E147" s="55"/>
      <c r="G147" s="44"/>
      <c r="H147" s="44"/>
    </row>
    <row r="148" spans="1:8" s="219" customFormat="1" ht="11.65" x14ac:dyDescent="0.35">
      <c r="B148" s="106"/>
      <c r="C148" s="223"/>
      <c r="D148" s="217"/>
      <c r="E148" s="55"/>
      <c r="G148" s="44"/>
      <c r="H148" s="44"/>
    </row>
    <row r="149" spans="1:8" s="219" customFormat="1" ht="11.65" x14ac:dyDescent="0.35">
      <c r="A149" s="219" t="str">
        <f>CONCATENATE("IF Q",B141, "=1, 2")</f>
        <v>IF Q131=1, 2</v>
      </c>
      <c r="B149" s="362">
        <f>B144+1</f>
        <v>133</v>
      </c>
      <c r="C149" s="365" t="s">
        <v>698</v>
      </c>
      <c r="D149" s="217" t="s">
        <v>699</v>
      </c>
      <c r="E149" s="55"/>
      <c r="G149" s="44"/>
      <c r="H149" s="44"/>
    </row>
    <row r="150" spans="1:8" s="219" customFormat="1" ht="11.65" x14ac:dyDescent="0.35">
      <c r="B150" s="363"/>
      <c r="C150" s="365"/>
      <c r="D150" s="217" t="s">
        <v>700</v>
      </c>
      <c r="E150" s="55"/>
      <c r="G150" s="44"/>
      <c r="H150" s="44"/>
    </row>
    <row r="151" spans="1:8" s="219" customFormat="1" ht="34.9" x14ac:dyDescent="0.35">
      <c r="B151" s="363"/>
      <c r="C151" s="365"/>
      <c r="D151" s="217" t="s">
        <v>701</v>
      </c>
      <c r="E151" s="55" t="s">
        <v>525</v>
      </c>
      <c r="G151" s="44"/>
      <c r="H151" s="44"/>
    </row>
    <row r="152" spans="1:8" s="219" customFormat="1" ht="23.25" x14ac:dyDescent="0.35">
      <c r="B152" s="363"/>
      <c r="C152" s="365"/>
      <c r="D152" s="217" t="s">
        <v>702</v>
      </c>
      <c r="E152" s="55"/>
      <c r="G152" s="44"/>
      <c r="H152" s="44"/>
    </row>
    <row r="153" spans="1:8" s="219" customFormat="1" ht="11.65" x14ac:dyDescent="0.35">
      <c r="B153" s="364"/>
      <c r="C153" s="365"/>
      <c r="D153" s="217" t="s">
        <v>703</v>
      </c>
      <c r="E153" s="55"/>
      <c r="G153" s="44"/>
      <c r="H153" s="44"/>
    </row>
    <row r="154" spans="1:8" s="219" customFormat="1" ht="11.65" x14ac:dyDescent="0.35">
      <c r="B154" s="106"/>
      <c r="C154" s="222"/>
      <c r="D154" s="217"/>
      <c r="E154" s="55"/>
      <c r="G154" s="44"/>
      <c r="H154" s="44"/>
    </row>
    <row r="155" spans="1:8" s="219" customFormat="1" ht="11.65" x14ac:dyDescent="0.35">
      <c r="A155" s="219" t="str">
        <f>CONCATENATE("IF Q",B141, "=1, 2")</f>
        <v>IF Q131=1, 2</v>
      </c>
      <c r="B155" s="362">
        <f>B149+1</f>
        <v>134</v>
      </c>
      <c r="C155" s="365" t="s">
        <v>704</v>
      </c>
      <c r="D155" s="107" t="s">
        <v>705</v>
      </c>
      <c r="E155" s="55"/>
      <c r="G155" s="44"/>
      <c r="H155" s="44"/>
    </row>
    <row r="156" spans="1:8" s="219" customFormat="1" ht="34.9" x14ac:dyDescent="0.35">
      <c r="B156" s="363"/>
      <c r="C156" s="365"/>
      <c r="D156" s="107" t="s">
        <v>706</v>
      </c>
      <c r="E156" s="55"/>
      <c r="G156" s="44"/>
      <c r="H156" s="44"/>
    </row>
    <row r="157" spans="1:8" s="219" customFormat="1" ht="11.65" x14ac:dyDescent="0.35">
      <c r="B157" s="363"/>
      <c r="C157" s="365"/>
      <c r="D157" s="107" t="s">
        <v>707</v>
      </c>
      <c r="E157" s="55"/>
      <c r="G157" s="44"/>
      <c r="H157" s="44"/>
    </row>
    <row r="158" spans="1:8" s="219" customFormat="1" ht="46.5" x14ac:dyDescent="0.35">
      <c r="B158" s="363"/>
      <c r="C158" s="365"/>
      <c r="D158" s="107" t="s">
        <v>708</v>
      </c>
      <c r="E158" s="55"/>
      <c r="G158" s="44"/>
      <c r="H158" s="44"/>
    </row>
    <row r="159" spans="1:8" s="219" customFormat="1" ht="11.65" x14ac:dyDescent="0.35">
      <c r="B159" s="363"/>
      <c r="C159" s="365"/>
      <c r="D159" s="107" t="s">
        <v>709</v>
      </c>
      <c r="E159" s="55" t="s">
        <v>519</v>
      </c>
      <c r="G159" s="44"/>
      <c r="H159" s="44"/>
    </row>
    <row r="160" spans="1:8" s="219" customFormat="1" ht="11.65" x14ac:dyDescent="0.35">
      <c r="B160" s="363"/>
      <c r="C160" s="365"/>
      <c r="D160" s="107" t="s">
        <v>710</v>
      </c>
      <c r="E160" s="55"/>
      <c r="G160" s="44"/>
      <c r="H160" s="44"/>
    </row>
    <row r="161" spans="2:8" s="219" customFormat="1" ht="11.65" x14ac:dyDescent="0.35">
      <c r="B161" s="363"/>
      <c r="C161" s="365"/>
      <c r="D161" s="107" t="s">
        <v>711</v>
      </c>
      <c r="E161" s="55"/>
      <c r="G161" s="44"/>
      <c r="H161" s="44"/>
    </row>
    <row r="162" spans="2:8" s="219" customFormat="1" ht="34.9" x14ac:dyDescent="0.35">
      <c r="B162" s="363"/>
      <c r="C162" s="365"/>
      <c r="D162" s="107" t="s">
        <v>712</v>
      </c>
      <c r="E162" s="55"/>
      <c r="G162" s="44"/>
      <c r="H162" s="44"/>
    </row>
    <row r="163" spans="2:8" s="219" customFormat="1" ht="34.9" x14ac:dyDescent="0.35">
      <c r="B163" s="363"/>
      <c r="C163" s="365"/>
      <c r="D163" s="107" t="s">
        <v>713</v>
      </c>
      <c r="E163" s="55"/>
      <c r="G163" s="44"/>
      <c r="H163" s="44"/>
    </row>
    <row r="164" spans="2:8" s="219" customFormat="1" ht="11.65" x14ac:dyDescent="0.35">
      <c r="B164" s="364"/>
      <c r="C164" s="365"/>
      <c r="D164" s="107" t="s">
        <v>714</v>
      </c>
      <c r="E164" s="55"/>
      <c r="G164" s="44"/>
      <c r="H164" s="44"/>
    </row>
  </sheetData>
  <mergeCells count="40">
    <mergeCell ref="B43:B44"/>
    <mergeCell ref="B64:B72"/>
    <mergeCell ref="B136:B140"/>
    <mergeCell ref="C136:C140"/>
    <mergeCell ref="B84:B91"/>
    <mergeCell ref="C84:C91"/>
    <mergeCell ref="B92:B105"/>
    <mergeCell ref="C92:C105"/>
    <mergeCell ref="B107:B117"/>
    <mergeCell ref="C107:C117"/>
    <mergeCell ref="B118:B132"/>
    <mergeCell ref="C118:C132"/>
    <mergeCell ref="B6:B9"/>
    <mergeCell ref="C6:C9"/>
    <mergeCell ref="B17:B18"/>
    <mergeCell ref="C17:C18"/>
    <mergeCell ref="B134:B135"/>
    <mergeCell ref="C134:C135"/>
    <mergeCell ref="C21:C22"/>
    <mergeCell ref="C23:C30"/>
    <mergeCell ref="C39:C42"/>
    <mergeCell ref="C43:C44"/>
    <mergeCell ref="B35:B38"/>
    <mergeCell ref="C35:C38"/>
    <mergeCell ref="C64:C72"/>
    <mergeCell ref="B76:B83"/>
    <mergeCell ref="C76:C83"/>
    <mergeCell ref="B39:B42"/>
    <mergeCell ref="B149:B153"/>
    <mergeCell ref="C149:C153"/>
    <mergeCell ref="B155:B164"/>
    <mergeCell ref="C155:C164"/>
    <mergeCell ref="B45:B48"/>
    <mergeCell ref="C45:C48"/>
    <mergeCell ref="B49:B52"/>
    <mergeCell ref="C49:C52"/>
    <mergeCell ref="B53:B58"/>
    <mergeCell ref="C53:C58"/>
    <mergeCell ref="B144:B147"/>
    <mergeCell ref="C144:C147"/>
  </mergeCells>
  <phoneticPr fontId="27" type="noConversion"/>
  <pageMargins left="0.7" right="0.7" top="0.75" bottom="0.75" header="0.3" footer="0.3"/>
  <headerFooter>
    <oddFooter>&amp;R_x000D_&amp;1#&amp;"Calibri"&amp;10&amp;K000000 Official Use Only</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425F8-6141-4360-8E3A-AA5D6CA32242}">
  <dimension ref="A1:AV47"/>
  <sheetViews>
    <sheetView topLeftCell="A14" zoomScale="90" zoomScaleNormal="196" workbookViewId="0">
      <selection activeCell="C20" sqref="C20"/>
    </sheetView>
  </sheetViews>
  <sheetFormatPr defaultColWidth="3.265625" defaultRowHeight="12.75" x14ac:dyDescent="0.35"/>
  <cols>
    <col min="1" max="2" width="3.265625" style="334"/>
    <col min="3" max="20" width="3.265625" style="40"/>
    <col min="21" max="21" width="7.86328125" style="40" customWidth="1"/>
    <col min="22" max="22" width="3.265625" style="40"/>
    <col min="23" max="24" width="1.73046875" style="40" customWidth="1"/>
    <col min="25" max="16384" width="3.265625" style="40"/>
  </cols>
  <sheetData>
    <row r="1" spans="1:48" s="330" customFormat="1" ht="15" x14ac:dyDescent="0.45">
      <c r="A1" s="330">
        <v>3</v>
      </c>
      <c r="B1" s="331" t="s">
        <v>140</v>
      </c>
      <c r="AS1" s="332" t="s">
        <v>141</v>
      </c>
      <c r="AT1" s="333"/>
    </row>
    <row r="2" spans="1:48" s="334" customFormat="1" ht="6" customHeight="1" x14ac:dyDescent="0.45"/>
    <row r="3" spans="1:48" ht="12.75" customHeight="1" x14ac:dyDescent="0.35">
      <c r="A3" s="397" t="s">
        <v>142</v>
      </c>
      <c r="B3" s="397"/>
      <c r="C3" s="398" t="s">
        <v>143</v>
      </c>
      <c r="D3" s="398"/>
      <c r="E3" s="398"/>
      <c r="F3" s="409" t="s">
        <v>144</v>
      </c>
      <c r="G3" s="410"/>
      <c r="H3" s="410"/>
      <c r="I3" s="410"/>
      <c r="J3" s="410"/>
      <c r="K3" s="410"/>
      <c r="L3" s="410"/>
      <c r="M3" s="410"/>
      <c r="N3" s="410"/>
      <c r="O3" s="410"/>
      <c r="P3" s="410"/>
      <c r="Q3" s="410"/>
      <c r="R3" s="410"/>
      <c r="S3" s="410"/>
      <c r="T3" s="336" t="s">
        <v>145</v>
      </c>
      <c r="U3" s="403" t="s">
        <v>146</v>
      </c>
      <c r="V3" s="404"/>
      <c r="W3" s="337"/>
      <c r="Y3" s="337"/>
      <c r="AA3" s="330">
        <v>3</v>
      </c>
      <c r="AB3" s="331" t="s">
        <v>140</v>
      </c>
      <c r="AC3" s="330"/>
      <c r="AD3" s="330"/>
      <c r="AE3" s="330"/>
      <c r="AF3" s="330"/>
      <c r="AG3" s="330"/>
      <c r="AH3" s="330"/>
      <c r="AI3" s="330"/>
      <c r="AJ3" s="330"/>
      <c r="AK3" s="330"/>
      <c r="AL3" s="330"/>
      <c r="AM3" s="330"/>
      <c r="AN3" s="330"/>
      <c r="AO3" s="330"/>
      <c r="AP3" s="330"/>
      <c r="AQ3" s="330"/>
      <c r="AR3" s="330"/>
      <c r="AS3" s="330"/>
      <c r="AT3" s="330"/>
      <c r="AU3" s="330"/>
      <c r="AV3" s="330"/>
    </row>
    <row r="4" spans="1:48" s="334" customFormat="1" ht="12.75" customHeight="1" x14ac:dyDescent="0.35">
      <c r="A4" s="338"/>
      <c r="B4" s="338"/>
      <c r="C4" s="398"/>
      <c r="D4" s="398"/>
      <c r="E4" s="398"/>
      <c r="F4" s="409" t="s">
        <v>147</v>
      </c>
      <c r="G4" s="410"/>
      <c r="H4" s="410"/>
      <c r="I4" s="410"/>
      <c r="J4" s="410"/>
      <c r="K4" s="410"/>
      <c r="L4" s="410"/>
      <c r="M4" s="410"/>
      <c r="N4" s="410"/>
      <c r="O4" s="410"/>
      <c r="P4" s="410"/>
      <c r="Q4" s="410"/>
      <c r="R4" s="410"/>
      <c r="S4" s="410"/>
      <c r="T4" s="336" t="s">
        <v>148</v>
      </c>
      <c r="U4" s="405"/>
      <c r="V4" s="406"/>
      <c r="W4" s="337"/>
      <c r="Y4" s="337"/>
    </row>
    <row r="5" spans="1:48" s="334" customFormat="1" ht="12.75" customHeight="1" x14ac:dyDescent="0.35">
      <c r="A5" s="338"/>
      <c r="B5" s="338"/>
      <c r="C5" s="398"/>
      <c r="D5" s="398"/>
      <c r="E5" s="398"/>
      <c r="F5" s="409" t="s">
        <v>149</v>
      </c>
      <c r="G5" s="410"/>
      <c r="H5" s="410"/>
      <c r="I5" s="410"/>
      <c r="J5" s="410"/>
      <c r="K5" s="410"/>
      <c r="L5" s="410"/>
      <c r="M5" s="410"/>
      <c r="N5" s="410"/>
      <c r="O5" s="410"/>
      <c r="P5" s="410"/>
      <c r="Q5" s="410"/>
      <c r="R5" s="410"/>
      <c r="S5" s="410"/>
      <c r="T5" s="336" t="s">
        <v>150</v>
      </c>
      <c r="U5" s="338"/>
      <c r="V5" s="338"/>
      <c r="W5" s="337"/>
      <c r="Y5" s="337"/>
      <c r="AA5" s="397" t="s">
        <v>151</v>
      </c>
      <c r="AB5" s="397"/>
      <c r="AC5" s="398" t="s">
        <v>152</v>
      </c>
      <c r="AD5" s="398"/>
      <c r="AE5" s="398"/>
      <c r="AF5" s="398"/>
      <c r="AG5" s="409" t="s">
        <v>153</v>
      </c>
      <c r="AH5" s="410"/>
      <c r="AI5" s="410"/>
      <c r="AJ5" s="410"/>
      <c r="AK5" s="410"/>
      <c r="AL5" s="410"/>
      <c r="AM5" s="410"/>
      <c r="AN5" s="410"/>
      <c r="AO5" s="410"/>
      <c r="AP5" s="410"/>
      <c r="AQ5" s="410"/>
      <c r="AR5" s="410"/>
      <c r="AS5" s="410"/>
      <c r="AT5" s="336" t="s">
        <v>145</v>
      </c>
      <c r="AU5" s="403" t="s">
        <v>146</v>
      </c>
      <c r="AV5" s="404"/>
    </row>
    <row r="6" spans="1:48" s="334" customFormat="1" ht="12.75" customHeight="1" x14ac:dyDescent="0.35">
      <c r="A6" s="338"/>
      <c r="B6" s="338"/>
      <c r="C6" s="398"/>
      <c r="D6" s="398"/>
      <c r="E6" s="398"/>
      <c r="F6" s="409" t="s">
        <v>154</v>
      </c>
      <c r="G6" s="410"/>
      <c r="H6" s="410"/>
      <c r="I6" s="410"/>
      <c r="J6" s="410"/>
      <c r="K6" s="410"/>
      <c r="L6" s="410"/>
      <c r="M6" s="410"/>
      <c r="N6" s="410"/>
      <c r="O6" s="410"/>
      <c r="P6" s="410"/>
      <c r="Q6" s="410"/>
      <c r="R6" s="410"/>
      <c r="S6" s="410"/>
      <c r="T6" s="336" t="s">
        <v>155</v>
      </c>
      <c r="U6" s="338"/>
      <c r="V6" s="338"/>
      <c r="W6" s="337"/>
      <c r="Y6" s="337"/>
      <c r="AA6" s="338"/>
      <c r="AB6" s="338"/>
      <c r="AC6" s="398"/>
      <c r="AD6" s="398"/>
      <c r="AE6" s="398"/>
      <c r="AF6" s="398"/>
      <c r="AG6" s="409" t="s">
        <v>156</v>
      </c>
      <c r="AH6" s="410"/>
      <c r="AI6" s="410"/>
      <c r="AJ6" s="410"/>
      <c r="AK6" s="410"/>
      <c r="AL6" s="410"/>
      <c r="AM6" s="410"/>
      <c r="AN6" s="410"/>
      <c r="AO6" s="410"/>
      <c r="AP6" s="410"/>
      <c r="AQ6" s="410"/>
      <c r="AR6" s="410"/>
      <c r="AS6" s="410"/>
      <c r="AT6" s="336" t="s">
        <v>148</v>
      </c>
      <c r="AU6" s="405"/>
      <c r="AV6" s="406"/>
    </row>
    <row r="7" spans="1:48" s="334" customFormat="1" ht="12.75" customHeight="1" x14ac:dyDescent="0.35">
      <c r="A7" s="338"/>
      <c r="B7" s="338"/>
      <c r="C7" s="398"/>
      <c r="D7" s="398"/>
      <c r="E7" s="398"/>
      <c r="F7" s="409" t="s">
        <v>157</v>
      </c>
      <c r="G7" s="410"/>
      <c r="H7" s="410"/>
      <c r="I7" s="410"/>
      <c r="J7" s="410"/>
      <c r="K7" s="410"/>
      <c r="L7" s="410"/>
      <c r="M7" s="410"/>
      <c r="N7" s="410"/>
      <c r="O7" s="410"/>
      <c r="P7" s="410"/>
      <c r="Q7" s="410"/>
      <c r="R7" s="410"/>
      <c r="S7" s="410"/>
      <c r="T7" s="336" t="s">
        <v>158</v>
      </c>
      <c r="U7" s="338"/>
      <c r="V7" s="338"/>
      <c r="W7" s="337"/>
      <c r="Y7" s="337"/>
      <c r="AA7" s="338"/>
      <c r="AB7" s="338"/>
      <c r="AC7" s="398"/>
      <c r="AD7" s="398"/>
      <c r="AE7" s="398"/>
      <c r="AF7" s="398"/>
      <c r="AG7" s="409" t="s">
        <v>159</v>
      </c>
      <c r="AH7" s="410"/>
      <c r="AI7" s="410"/>
      <c r="AJ7" s="410"/>
      <c r="AK7" s="410"/>
      <c r="AL7" s="410"/>
      <c r="AM7" s="410"/>
      <c r="AN7" s="410"/>
      <c r="AO7" s="410"/>
      <c r="AP7" s="410"/>
      <c r="AQ7" s="410"/>
      <c r="AR7" s="410"/>
      <c r="AS7" s="410"/>
      <c r="AT7" s="336" t="s">
        <v>150</v>
      </c>
      <c r="AU7" s="338"/>
      <c r="AV7" s="338"/>
    </row>
    <row r="8" spans="1:48" s="334" customFormat="1" ht="12.75" customHeight="1" x14ac:dyDescent="0.35">
      <c r="A8" s="338"/>
      <c r="B8" s="338"/>
      <c r="C8" s="398"/>
      <c r="D8" s="398"/>
      <c r="E8" s="398"/>
      <c r="F8" s="409" t="s">
        <v>160</v>
      </c>
      <c r="G8" s="410"/>
      <c r="H8" s="410"/>
      <c r="I8" s="410"/>
      <c r="J8" s="410"/>
      <c r="K8" s="410"/>
      <c r="L8" s="410"/>
      <c r="M8" s="410"/>
      <c r="N8" s="410"/>
      <c r="O8" s="410"/>
      <c r="P8" s="410"/>
      <c r="Q8" s="410"/>
      <c r="R8" s="410"/>
      <c r="S8" s="410"/>
      <c r="T8" s="336" t="s">
        <v>161</v>
      </c>
      <c r="U8" s="338"/>
      <c r="V8" s="338"/>
      <c r="W8" s="337"/>
      <c r="Y8" s="337"/>
      <c r="AA8" s="338"/>
      <c r="AB8" s="338"/>
      <c r="AC8" s="398"/>
      <c r="AD8" s="398"/>
      <c r="AE8" s="398"/>
      <c r="AF8" s="398"/>
      <c r="AG8" s="409" t="s">
        <v>162</v>
      </c>
      <c r="AH8" s="410"/>
      <c r="AI8" s="410"/>
      <c r="AJ8" s="410"/>
      <c r="AK8" s="410"/>
      <c r="AL8" s="410"/>
      <c r="AM8" s="410"/>
      <c r="AN8" s="410"/>
      <c r="AO8" s="410"/>
      <c r="AP8" s="410"/>
      <c r="AQ8" s="410"/>
      <c r="AR8" s="410"/>
      <c r="AS8" s="410"/>
      <c r="AT8" s="336" t="s">
        <v>155</v>
      </c>
      <c r="AU8" s="338"/>
      <c r="AV8" s="338"/>
    </row>
    <row r="9" spans="1:48" s="334" customFormat="1" ht="12.75" customHeight="1" x14ac:dyDescent="0.35">
      <c r="A9" s="338"/>
      <c r="B9" s="338"/>
      <c r="C9" s="338"/>
      <c r="D9" s="338"/>
      <c r="E9" s="338"/>
      <c r="F9" s="409" t="s">
        <v>163</v>
      </c>
      <c r="G9" s="410"/>
      <c r="H9" s="410"/>
      <c r="I9" s="410"/>
      <c r="J9" s="410"/>
      <c r="K9" s="410"/>
      <c r="L9" s="410"/>
      <c r="M9" s="410"/>
      <c r="N9" s="410"/>
      <c r="O9" s="410"/>
      <c r="P9" s="410"/>
      <c r="Q9" s="410"/>
      <c r="R9" s="410"/>
      <c r="S9" s="410"/>
      <c r="T9" s="336" t="s">
        <v>164</v>
      </c>
      <c r="U9" s="338"/>
      <c r="V9" s="338"/>
      <c r="W9" s="337"/>
      <c r="Y9" s="337"/>
      <c r="AA9" s="338"/>
      <c r="AB9" s="338"/>
      <c r="AC9" s="398"/>
      <c r="AD9" s="398"/>
      <c r="AE9" s="398"/>
      <c r="AF9" s="398"/>
      <c r="AG9" s="409" t="s">
        <v>165</v>
      </c>
      <c r="AH9" s="410"/>
      <c r="AI9" s="410"/>
      <c r="AJ9" s="410"/>
      <c r="AK9" s="410"/>
      <c r="AL9" s="410"/>
      <c r="AM9" s="410"/>
      <c r="AN9" s="410"/>
      <c r="AO9" s="410"/>
      <c r="AP9" s="410"/>
      <c r="AQ9" s="410"/>
      <c r="AR9" s="410"/>
      <c r="AS9" s="410"/>
      <c r="AT9" s="336" t="s">
        <v>158</v>
      </c>
      <c r="AU9" s="338"/>
      <c r="AV9" s="338"/>
    </row>
    <row r="10" spans="1:48" s="334" customFormat="1" ht="12.75" customHeight="1" x14ac:dyDescent="0.35">
      <c r="A10" s="338"/>
      <c r="B10" s="338"/>
      <c r="C10" s="338"/>
      <c r="D10" s="338"/>
      <c r="E10" s="338"/>
      <c r="F10" s="409" t="s">
        <v>166</v>
      </c>
      <c r="G10" s="410"/>
      <c r="H10" s="410"/>
      <c r="I10" s="410"/>
      <c r="J10" s="410"/>
      <c r="K10" s="410"/>
      <c r="L10" s="410"/>
      <c r="M10" s="410"/>
      <c r="N10" s="410"/>
      <c r="O10" s="410"/>
      <c r="P10" s="410"/>
      <c r="Q10" s="410"/>
      <c r="R10" s="410"/>
      <c r="S10" s="410"/>
      <c r="T10" s="336" t="s">
        <v>167</v>
      </c>
      <c r="U10" s="338"/>
      <c r="V10" s="338"/>
      <c r="W10" s="337"/>
      <c r="Y10" s="337"/>
      <c r="AA10" s="338"/>
      <c r="AB10" s="338"/>
      <c r="AC10" s="398"/>
      <c r="AD10" s="398"/>
      <c r="AE10" s="398"/>
      <c r="AF10" s="398"/>
      <c r="AG10" s="409" t="s">
        <v>168</v>
      </c>
      <c r="AH10" s="410"/>
      <c r="AI10" s="410"/>
      <c r="AJ10" s="410"/>
      <c r="AK10" s="410"/>
      <c r="AL10" s="410"/>
      <c r="AM10" s="410"/>
      <c r="AN10" s="410"/>
      <c r="AO10" s="410"/>
      <c r="AP10" s="410"/>
      <c r="AQ10" s="410"/>
      <c r="AR10" s="410"/>
      <c r="AS10" s="410"/>
      <c r="AT10" s="336" t="s">
        <v>161</v>
      </c>
      <c r="AU10" s="338"/>
      <c r="AV10" s="338"/>
    </row>
    <row r="11" spans="1:48" s="334" customFormat="1" ht="12.75" customHeight="1" x14ac:dyDescent="0.35">
      <c r="A11" s="338"/>
      <c r="B11" s="338"/>
      <c r="C11" s="338"/>
      <c r="D11" s="338"/>
      <c r="E11" s="338"/>
      <c r="F11" s="409" t="s">
        <v>107</v>
      </c>
      <c r="G11" s="410"/>
      <c r="H11" s="410"/>
      <c r="I11" s="410"/>
      <c r="J11" s="410"/>
      <c r="K11" s="410"/>
      <c r="L11" s="410"/>
      <c r="M11" s="410"/>
      <c r="N11" s="410"/>
      <c r="O11" s="410"/>
      <c r="P11" s="410"/>
      <c r="Q11" s="410"/>
      <c r="R11" s="410"/>
      <c r="S11" s="410"/>
      <c r="T11" s="336" t="s">
        <v>169</v>
      </c>
      <c r="U11" s="338"/>
      <c r="V11" s="338"/>
      <c r="W11" s="337"/>
      <c r="Y11" s="337"/>
      <c r="AA11" s="338"/>
      <c r="AB11" s="338"/>
      <c r="AC11" s="398"/>
      <c r="AD11" s="398"/>
      <c r="AE11" s="398"/>
      <c r="AF11" s="398"/>
      <c r="AG11" s="409" t="s">
        <v>170</v>
      </c>
      <c r="AH11" s="410"/>
      <c r="AI11" s="410"/>
      <c r="AJ11" s="410"/>
      <c r="AK11" s="410"/>
      <c r="AL11" s="410"/>
      <c r="AM11" s="410"/>
      <c r="AN11" s="410"/>
      <c r="AO11" s="410"/>
      <c r="AP11" s="410"/>
      <c r="AQ11" s="410"/>
      <c r="AR11" s="410"/>
      <c r="AS11" s="410"/>
      <c r="AT11" s="336" t="s">
        <v>164</v>
      </c>
      <c r="AU11" s="338"/>
      <c r="AV11" s="338"/>
    </row>
    <row r="12" spans="1:48" s="334" customFormat="1" ht="12.75" customHeight="1" x14ac:dyDescent="0.35">
      <c r="A12" s="40"/>
      <c r="B12" s="40"/>
      <c r="C12" s="40"/>
      <c r="D12" s="40"/>
      <c r="E12" s="40"/>
      <c r="F12" s="40"/>
      <c r="G12" s="40"/>
      <c r="H12" s="40"/>
      <c r="I12" s="40"/>
      <c r="J12" s="40"/>
      <c r="K12" s="40"/>
      <c r="L12" s="40"/>
      <c r="M12" s="40"/>
      <c r="N12" s="40"/>
      <c r="O12" s="40"/>
      <c r="P12" s="40"/>
      <c r="Q12" s="40"/>
      <c r="R12" s="40"/>
      <c r="S12" s="40"/>
      <c r="T12" s="40"/>
      <c r="U12" s="40"/>
      <c r="V12" s="40"/>
      <c r="W12" s="337"/>
      <c r="Y12" s="337"/>
      <c r="AA12" s="338"/>
      <c r="AB12" s="338"/>
      <c r="AC12" s="338"/>
      <c r="AD12" s="338"/>
      <c r="AE12" s="338"/>
      <c r="AF12" s="338"/>
      <c r="AG12" s="409" t="s">
        <v>171</v>
      </c>
      <c r="AH12" s="410"/>
      <c r="AI12" s="410"/>
      <c r="AJ12" s="410"/>
      <c r="AK12" s="410"/>
      <c r="AL12" s="410"/>
      <c r="AM12" s="410"/>
      <c r="AN12" s="410"/>
      <c r="AO12" s="410"/>
      <c r="AP12" s="410"/>
      <c r="AQ12" s="410"/>
      <c r="AR12" s="410"/>
      <c r="AS12" s="410"/>
      <c r="AT12" s="336" t="s">
        <v>167</v>
      </c>
      <c r="AU12" s="338"/>
      <c r="AV12" s="338"/>
    </row>
    <row r="13" spans="1:48" s="334" customFormat="1" ht="12.75" customHeight="1" x14ac:dyDescent="0.35">
      <c r="A13" s="397" t="s">
        <v>172</v>
      </c>
      <c r="B13" s="397"/>
      <c r="C13" s="398" t="s">
        <v>173</v>
      </c>
      <c r="D13" s="398"/>
      <c r="E13" s="398"/>
      <c r="F13" s="398"/>
      <c r="G13" s="398"/>
      <c r="H13" s="398"/>
      <c r="I13" s="398"/>
      <c r="J13" s="398"/>
      <c r="K13" s="398"/>
      <c r="L13" s="398"/>
      <c r="M13" s="398"/>
      <c r="N13" s="398"/>
      <c r="O13" s="398"/>
      <c r="P13" s="398"/>
      <c r="Q13" s="411" t="s">
        <v>174</v>
      </c>
      <c r="R13" s="411"/>
      <c r="S13" s="411"/>
      <c r="T13" s="411"/>
      <c r="U13" s="403" t="s">
        <v>146</v>
      </c>
      <c r="V13" s="404"/>
      <c r="W13" s="337"/>
      <c r="Y13" s="337"/>
      <c r="AA13" s="338"/>
      <c r="AB13" s="338"/>
      <c r="AC13" s="338"/>
      <c r="AD13" s="338"/>
      <c r="AE13" s="338"/>
      <c r="AF13" s="338"/>
      <c r="AG13" s="409" t="s">
        <v>175</v>
      </c>
      <c r="AH13" s="410"/>
      <c r="AI13" s="410"/>
      <c r="AJ13" s="410"/>
      <c r="AK13" s="410"/>
      <c r="AL13" s="410"/>
      <c r="AM13" s="410"/>
      <c r="AN13" s="410"/>
      <c r="AO13" s="410"/>
      <c r="AP13" s="410"/>
      <c r="AQ13" s="410"/>
      <c r="AR13" s="410"/>
      <c r="AS13" s="410"/>
      <c r="AT13" s="336" t="s">
        <v>169</v>
      </c>
      <c r="AU13" s="338"/>
      <c r="AV13" s="338"/>
    </row>
    <row r="14" spans="1:48" s="334" customFormat="1" ht="12.75" customHeight="1" x14ac:dyDescent="0.35">
      <c r="A14" s="338"/>
      <c r="B14" s="338"/>
      <c r="C14" s="398"/>
      <c r="D14" s="398"/>
      <c r="E14" s="398"/>
      <c r="F14" s="398"/>
      <c r="G14" s="398"/>
      <c r="H14" s="398"/>
      <c r="I14" s="398"/>
      <c r="J14" s="398"/>
      <c r="K14" s="398"/>
      <c r="L14" s="398"/>
      <c r="M14" s="398"/>
      <c r="N14" s="398"/>
      <c r="O14" s="398"/>
      <c r="P14" s="398"/>
      <c r="Q14" s="411"/>
      <c r="R14" s="411"/>
      <c r="S14" s="411"/>
      <c r="T14" s="411"/>
      <c r="U14" s="405"/>
      <c r="V14" s="406"/>
      <c r="W14" s="337"/>
      <c r="Y14" s="337"/>
      <c r="AA14" s="338"/>
      <c r="AB14" s="338"/>
      <c r="AC14" s="338"/>
      <c r="AD14" s="338"/>
      <c r="AE14" s="338"/>
      <c r="AF14" s="338"/>
      <c r="AG14" s="409" t="s">
        <v>115</v>
      </c>
      <c r="AH14" s="410"/>
      <c r="AI14" s="410"/>
      <c r="AJ14" s="410"/>
      <c r="AK14" s="410"/>
      <c r="AL14" s="410"/>
      <c r="AM14" s="410"/>
      <c r="AN14" s="410"/>
      <c r="AO14" s="410"/>
      <c r="AP14" s="410"/>
      <c r="AQ14" s="410"/>
      <c r="AR14" s="410"/>
      <c r="AS14" s="410"/>
      <c r="AT14" s="336" t="s">
        <v>176</v>
      </c>
      <c r="AU14" s="338"/>
      <c r="AV14" s="338"/>
    </row>
    <row r="15" spans="1:48" s="334" customFormat="1" ht="12.75" customHeight="1" x14ac:dyDescent="0.35">
      <c r="A15" s="338"/>
      <c r="B15" s="338"/>
      <c r="C15" s="398"/>
      <c r="D15" s="398"/>
      <c r="E15" s="398"/>
      <c r="F15" s="398"/>
      <c r="G15" s="398"/>
      <c r="H15" s="398"/>
      <c r="I15" s="398"/>
      <c r="J15" s="398"/>
      <c r="K15" s="398"/>
      <c r="L15" s="398"/>
      <c r="M15" s="398"/>
      <c r="N15" s="398"/>
      <c r="O15" s="398"/>
      <c r="P15" s="398"/>
      <c r="Q15" s="338"/>
      <c r="R15" s="338"/>
      <c r="S15" s="338"/>
      <c r="T15" s="338"/>
      <c r="U15" s="338"/>
      <c r="V15" s="338"/>
      <c r="W15" s="337"/>
      <c r="Y15" s="337"/>
      <c r="AA15" s="338"/>
      <c r="AB15" s="338"/>
      <c r="AC15" s="338"/>
      <c r="AD15" s="338"/>
      <c r="AE15" s="338"/>
      <c r="AF15" s="338"/>
      <c r="AG15" s="409" t="s">
        <v>116</v>
      </c>
      <c r="AH15" s="410"/>
      <c r="AI15" s="410"/>
      <c r="AJ15" s="410"/>
      <c r="AK15" s="410"/>
      <c r="AL15" s="410"/>
      <c r="AM15" s="410"/>
      <c r="AN15" s="410"/>
      <c r="AO15" s="410"/>
      <c r="AP15" s="410"/>
      <c r="AQ15" s="410"/>
      <c r="AR15" s="410"/>
      <c r="AS15" s="410"/>
      <c r="AT15" s="336" t="s">
        <v>177</v>
      </c>
      <c r="AU15" s="338"/>
      <c r="AV15" s="338"/>
    </row>
    <row r="16" spans="1:48" s="334" customFormat="1" ht="12.75" customHeight="1" x14ac:dyDescent="0.35">
      <c r="A16" s="40"/>
      <c r="B16" s="40"/>
      <c r="C16" s="40"/>
      <c r="D16" s="40"/>
      <c r="E16" s="40"/>
      <c r="F16" s="40"/>
      <c r="G16" s="40"/>
      <c r="H16" s="40"/>
      <c r="I16" s="40"/>
      <c r="J16" s="40"/>
      <c r="K16" s="40"/>
      <c r="L16" s="40"/>
      <c r="M16" s="40"/>
      <c r="N16" s="40"/>
      <c r="O16" s="40"/>
      <c r="P16" s="40"/>
      <c r="Q16" s="40"/>
      <c r="R16" s="40"/>
      <c r="S16" s="40"/>
      <c r="T16" s="40"/>
      <c r="U16" s="40"/>
      <c r="V16" s="40"/>
      <c r="W16" s="337"/>
      <c r="Y16" s="337"/>
      <c r="AA16" s="338"/>
      <c r="AB16" s="338"/>
      <c r="AC16" s="338"/>
      <c r="AD16" s="338"/>
      <c r="AE16" s="338"/>
      <c r="AF16" s="338"/>
      <c r="AG16" s="409" t="s">
        <v>107</v>
      </c>
      <c r="AH16" s="410"/>
      <c r="AI16" s="410"/>
      <c r="AJ16" s="410"/>
      <c r="AK16" s="410"/>
      <c r="AL16" s="410"/>
      <c r="AM16" s="410"/>
      <c r="AN16" s="410"/>
      <c r="AO16" s="410"/>
      <c r="AP16" s="410"/>
      <c r="AQ16" s="410"/>
      <c r="AR16" s="410"/>
      <c r="AS16" s="410"/>
      <c r="AT16" s="336" t="s">
        <v>178</v>
      </c>
      <c r="AU16" s="338"/>
      <c r="AV16" s="338"/>
    </row>
    <row r="17" spans="1:48" s="334" customFormat="1" ht="12.75" customHeight="1" x14ac:dyDescent="0.35">
      <c r="A17" s="397" t="s">
        <v>179</v>
      </c>
      <c r="B17" s="397"/>
      <c r="C17" s="398" t="s">
        <v>180</v>
      </c>
      <c r="D17" s="398"/>
      <c r="E17" s="398"/>
      <c r="F17" s="398"/>
      <c r="G17" s="398"/>
      <c r="H17" s="398"/>
      <c r="I17" s="398"/>
      <c r="J17" s="398"/>
      <c r="K17" s="398"/>
      <c r="L17" s="409" t="s">
        <v>181</v>
      </c>
      <c r="M17" s="410"/>
      <c r="N17" s="410"/>
      <c r="O17" s="410"/>
      <c r="P17" s="410"/>
      <c r="Q17" s="339" t="s">
        <v>145</v>
      </c>
      <c r="R17" s="339" t="s">
        <v>182</v>
      </c>
      <c r="S17" s="401" t="s">
        <v>183</v>
      </c>
      <c r="T17" s="402"/>
      <c r="U17" s="403" t="s">
        <v>146</v>
      </c>
      <c r="V17" s="404"/>
      <c r="W17" s="337"/>
      <c r="Y17" s="337"/>
      <c r="AA17" s="40"/>
      <c r="AB17" s="40"/>
      <c r="AC17" s="40"/>
      <c r="AD17" s="40"/>
      <c r="AE17" s="40"/>
      <c r="AF17" s="40"/>
      <c r="AG17" s="40"/>
      <c r="AH17" s="40"/>
      <c r="AI17" s="40"/>
      <c r="AJ17" s="40"/>
      <c r="AK17" s="40"/>
      <c r="AL17" s="40"/>
      <c r="AM17" s="40"/>
      <c r="AN17" s="40"/>
      <c r="AO17" s="40"/>
      <c r="AP17" s="40"/>
      <c r="AQ17" s="40"/>
      <c r="AR17" s="40"/>
      <c r="AS17" s="40"/>
      <c r="AT17" s="40"/>
      <c r="AU17" s="40"/>
      <c r="AV17" s="40"/>
    </row>
    <row r="18" spans="1:48" s="334" customFormat="1" ht="12.75" customHeight="1" x14ac:dyDescent="0.35">
      <c r="A18" s="338"/>
      <c r="B18" s="338"/>
      <c r="C18" s="398"/>
      <c r="D18" s="398"/>
      <c r="E18" s="398"/>
      <c r="F18" s="398"/>
      <c r="G18" s="398"/>
      <c r="H18" s="398"/>
      <c r="I18" s="398"/>
      <c r="J18" s="398"/>
      <c r="K18" s="398"/>
      <c r="L18" s="409" t="s">
        <v>184</v>
      </c>
      <c r="M18" s="410"/>
      <c r="N18" s="410"/>
      <c r="O18" s="410"/>
      <c r="P18" s="410"/>
      <c r="Q18" s="339" t="s">
        <v>148</v>
      </c>
      <c r="R18" s="340"/>
      <c r="S18" s="340"/>
      <c r="T18" s="341"/>
      <c r="U18" s="405"/>
      <c r="V18" s="406"/>
      <c r="W18" s="337"/>
      <c r="Y18" s="337"/>
    </row>
    <row r="19" spans="1:48" s="334" customFormat="1" ht="12.75" customHeight="1" x14ac:dyDescent="0.35">
      <c r="A19" s="338"/>
      <c r="B19" s="338"/>
      <c r="C19" s="398"/>
      <c r="D19" s="398"/>
      <c r="E19" s="398"/>
      <c r="F19" s="398"/>
      <c r="G19" s="398"/>
      <c r="H19" s="398"/>
      <c r="I19" s="398"/>
      <c r="J19" s="398"/>
      <c r="K19" s="398"/>
      <c r="L19" s="412" t="s">
        <v>185</v>
      </c>
      <c r="M19" s="413"/>
      <c r="N19" s="413"/>
      <c r="O19" s="413"/>
      <c r="P19" s="413"/>
      <c r="Q19" s="407" t="s">
        <v>150</v>
      </c>
      <c r="R19" s="407" t="s">
        <v>182</v>
      </c>
      <c r="S19" s="401" t="s">
        <v>183</v>
      </c>
      <c r="T19" s="402"/>
      <c r="U19" s="21" t="s">
        <v>716</v>
      </c>
      <c r="V19" s="338"/>
      <c r="W19" s="337"/>
      <c r="Y19" s="337"/>
    </row>
    <row r="20" spans="1:48" s="334" customFormat="1" ht="15.6" customHeight="1" x14ac:dyDescent="0.35">
      <c r="A20" s="338"/>
      <c r="B20" s="338"/>
      <c r="C20" s="338"/>
      <c r="D20" s="338"/>
      <c r="E20" s="338"/>
      <c r="F20" s="338"/>
      <c r="G20" s="338"/>
      <c r="H20" s="338"/>
      <c r="I20" s="338"/>
      <c r="J20" s="338"/>
      <c r="K20" s="338"/>
      <c r="L20" s="414"/>
      <c r="M20" s="415"/>
      <c r="N20" s="415"/>
      <c r="O20" s="415"/>
      <c r="P20" s="415"/>
      <c r="Q20" s="408"/>
      <c r="R20" s="408"/>
      <c r="S20" s="401"/>
      <c r="T20" s="402"/>
      <c r="U20" s="338"/>
      <c r="V20" s="338"/>
      <c r="W20" s="337"/>
      <c r="Y20" s="337"/>
      <c r="AA20" s="330"/>
      <c r="AB20" s="330"/>
      <c r="AC20" s="330"/>
      <c r="AD20" s="330"/>
      <c r="AE20" s="330"/>
      <c r="AF20" s="330"/>
      <c r="AG20" s="330"/>
      <c r="AH20" s="330"/>
      <c r="AI20" s="330"/>
      <c r="AJ20" s="330"/>
      <c r="AK20" s="330"/>
      <c r="AL20" s="330"/>
      <c r="AM20" s="330"/>
      <c r="AN20" s="330"/>
      <c r="AO20" s="330"/>
      <c r="AP20" s="330"/>
      <c r="AQ20" s="330"/>
      <c r="AR20" s="330"/>
      <c r="AS20" s="330"/>
      <c r="AT20" s="330"/>
      <c r="AU20" s="332" t="s">
        <v>141</v>
      </c>
      <c r="AV20" s="333"/>
    </row>
    <row r="21" spans="1:48" s="334" customFormat="1" ht="12.75" customHeight="1" x14ac:dyDescent="0.35">
      <c r="A21" s="338"/>
      <c r="B21" s="338"/>
      <c r="C21" s="338"/>
      <c r="D21" s="338"/>
      <c r="E21" s="338"/>
      <c r="F21" s="338"/>
      <c r="G21" s="338"/>
      <c r="H21" s="338"/>
      <c r="I21" s="338"/>
      <c r="J21" s="338"/>
      <c r="K21" s="338"/>
      <c r="L21" s="409" t="s">
        <v>186</v>
      </c>
      <c r="M21" s="410"/>
      <c r="N21" s="410"/>
      <c r="O21" s="410"/>
      <c r="P21" s="410"/>
      <c r="Q21" s="339" t="s">
        <v>155</v>
      </c>
      <c r="R21" s="339" t="s">
        <v>182</v>
      </c>
      <c r="S21" s="401" t="s">
        <v>183</v>
      </c>
      <c r="T21" s="402"/>
      <c r="U21" s="21" t="s">
        <v>715</v>
      </c>
      <c r="V21" s="338"/>
      <c r="W21" s="337"/>
      <c r="Y21" s="337"/>
    </row>
    <row r="22" spans="1:48" s="334" customFormat="1" ht="12.75" customHeight="1" x14ac:dyDescent="0.35">
      <c r="A22" s="338"/>
      <c r="B22" s="338"/>
      <c r="C22" s="338"/>
      <c r="D22" s="338"/>
      <c r="E22" s="338"/>
      <c r="F22" s="338"/>
      <c r="G22" s="338"/>
      <c r="H22" s="338"/>
      <c r="I22" s="338"/>
      <c r="J22" s="338"/>
      <c r="K22" s="338"/>
      <c r="L22" s="409" t="s">
        <v>187</v>
      </c>
      <c r="M22" s="410"/>
      <c r="N22" s="410"/>
      <c r="O22" s="410"/>
      <c r="P22" s="410"/>
      <c r="Q22" s="339" t="s">
        <v>158</v>
      </c>
      <c r="R22" s="339" t="s">
        <v>182</v>
      </c>
      <c r="S22" s="401" t="s">
        <v>183</v>
      </c>
      <c r="T22" s="402"/>
      <c r="U22" s="338"/>
      <c r="V22" s="338"/>
      <c r="W22" s="337"/>
      <c r="Y22" s="337"/>
      <c r="AB22" s="421" t="str">
        <f>"Ask " &amp; TEXT(AN22,"0.00_);(0.00)") &amp; " for all items.
Then ask " &amp; TEXT(AR22,"0.00_);(0.00)") &amp; " only if " &amp; TEXT(AN22,"0.00_);(0.00)") &amp; " &gt; 0."</f>
        <v>Ask (3.11) for all items.
Then ask (3.12) only if (3.11) &gt; 0.</v>
      </c>
      <c r="AC22" s="421"/>
      <c r="AD22" s="421"/>
      <c r="AE22" s="421"/>
      <c r="AF22" s="421"/>
      <c r="AG22" s="421"/>
      <c r="AH22" s="421"/>
      <c r="AI22" s="421"/>
      <c r="AJ22" s="421"/>
      <c r="AK22" s="421"/>
      <c r="AL22" s="421"/>
      <c r="AM22" s="342"/>
      <c r="AN22" s="422">
        <v>-3.11</v>
      </c>
      <c r="AO22" s="423"/>
      <c r="AP22" s="343"/>
      <c r="AQ22" s="344"/>
      <c r="AR22" s="422">
        <f>AN22-0.01</f>
        <v>-3.1199999999999997</v>
      </c>
      <c r="AS22" s="423"/>
      <c r="AT22" s="343"/>
      <c r="AU22" s="343"/>
      <c r="AV22" s="344"/>
    </row>
    <row r="23" spans="1:48" s="334" customFormat="1" ht="12.75" customHeight="1" x14ac:dyDescent="0.35">
      <c r="A23" s="40"/>
      <c r="B23" s="40"/>
      <c r="C23" s="40"/>
      <c r="D23" s="40"/>
      <c r="E23" s="40"/>
      <c r="F23" s="40"/>
      <c r="G23" s="40"/>
      <c r="H23" s="40"/>
      <c r="I23" s="40"/>
      <c r="J23" s="40"/>
      <c r="K23" s="40"/>
      <c r="L23" s="40"/>
      <c r="M23" s="40"/>
      <c r="N23" s="40"/>
      <c r="O23" s="40"/>
      <c r="P23" s="40"/>
      <c r="Q23" s="40"/>
      <c r="R23" s="40"/>
      <c r="S23" s="40"/>
      <c r="T23" s="40"/>
      <c r="U23" s="40"/>
      <c r="V23" s="40"/>
      <c r="W23" s="337"/>
      <c r="Y23" s="337"/>
      <c r="AA23" s="40"/>
      <c r="AB23" s="421"/>
      <c r="AC23" s="421"/>
      <c r="AD23" s="421"/>
      <c r="AE23" s="421"/>
      <c r="AF23" s="421"/>
      <c r="AG23" s="421"/>
      <c r="AH23" s="421"/>
      <c r="AI23" s="421"/>
      <c r="AJ23" s="421"/>
      <c r="AK23" s="421"/>
      <c r="AL23" s="421"/>
      <c r="AM23" s="345"/>
      <c r="AN23" s="424" t="s">
        <v>188</v>
      </c>
      <c r="AO23" s="424"/>
      <c r="AP23" s="424"/>
      <c r="AQ23" s="425"/>
      <c r="AR23" s="428" t="s">
        <v>189</v>
      </c>
      <c r="AS23" s="424"/>
      <c r="AT23" s="424"/>
      <c r="AU23" s="424"/>
      <c r="AV23" s="425"/>
    </row>
    <row r="24" spans="1:48" s="334" customFormat="1" ht="12.75" customHeight="1" x14ac:dyDescent="0.35">
      <c r="A24" s="397" t="s">
        <v>190</v>
      </c>
      <c r="B24" s="397"/>
      <c r="C24" s="398" t="s">
        <v>191</v>
      </c>
      <c r="D24" s="398"/>
      <c r="E24" s="398"/>
      <c r="F24" s="398"/>
      <c r="G24" s="398"/>
      <c r="H24" s="398"/>
      <c r="I24" s="398"/>
      <c r="J24" s="398"/>
      <c r="K24" s="398"/>
      <c r="L24" s="398"/>
      <c r="M24" s="398"/>
      <c r="N24" s="398"/>
      <c r="O24" s="398"/>
      <c r="P24" s="398"/>
      <c r="Q24" s="398"/>
      <c r="R24" s="411" t="s">
        <v>192</v>
      </c>
      <c r="S24" s="411"/>
      <c r="T24" s="411"/>
      <c r="U24" s="403" t="s">
        <v>146</v>
      </c>
      <c r="V24" s="404"/>
      <c r="W24" s="337"/>
      <c r="Y24" s="337"/>
      <c r="AA24" s="346"/>
      <c r="AB24" s="421"/>
      <c r="AC24" s="421"/>
      <c r="AD24" s="421"/>
      <c r="AE24" s="421"/>
      <c r="AF24" s="421"/>
      <c r="AG24" s="421"/>
      <c r="AH24" s="421"/>
      <c r="AI24" s="421"/>
      <c r="AJ24" s="421"/>
      <c r="AK24" s="421"/>
      <c r="AL24" s="421"/>
      <c r="AM24" s="345"/>
      <c r="AN24" s="424"/>
      <c r="AO24" s="424"/>
      <c r="AP24" s="424"/>
      <c r="AQ24" s="425"/>
      <c r="AR24" s="428"/>
      <c r="AS24" s="424"/>
      <c r="AT24" s="424"/>
      <c r="AU24" s="424"/>
      <c r="AV24" s="425"/>
    </row>
    <row r="25" spans="1:48" s="334" customFormat="1" ht="12.75" customHeight="1" x14ac:dyDescent="0.35">
      <c r="A25" s="338"/>
      <c r="B25" s="338"/>
      <c r="C25" s="347" t="s">
        <v>182</v>
      </c>
      <c r="D25" s="416" t="s">
        <v>193</v>
      </c>
      <c r="E25" s="417"/>
      <c r="F25" s="338"/>
      <c r="G25" s="338"/>
      <c r="H25" s="338"/>
      <c r="I25" s="338"/>
      <c r="J25" s="338"/>
      <c r="K25" s="338"/>
      <c r="L25" s="338"/>
      <c r="M25" s="338"/>
      <c r="N25" s="338"/>
      <c r="O25" s="338"/>
      <c r="P25" s="338"/>
      <c r="Q25" s="338"/>
      <c r="R25" s="411"/>
      <c r="S25" s="411"/>
      <c r="T25" s="411"/>
      <c r="U25" s="405"/>
      <c r="V25" s="406"/>
      <c r="W25" s="337"/>
      <c r="Y25" s="337"/>
      <c r="AB25" s="421"/>
      <c r="AC25" s="421"/>
      <c r="AD25" s="421"/>
      <c r="AE25" s="421"/>
      <c r="AF25" s="421"/>
      <c r="AG25" s="421"/>
      <c r="AH25" s="421"/>
      <c r="AI25" s="421"/>
      <c r="AJ25" s="421"/>
      <c r="AK25" s="421"/>
      <c r="AL25" s="421"/>
      <c r="AM25" s="345"/>
      <c r="AN25" s="424"/>
      <c r="AO25" s="424"/>
      <c r="AP25" s="424"/>
      <c r="AQ25" s="425"/>
      <c r="AR25" s="428"/>
      <c r="AS25" s="424"/>
      <c r="AT25" s="424"/>
      <c r="AU25" s="424"/>
      <c r="AV25" s="425"/>
    </row>
    <row r="26" spans="1:48" s="334" customFormat="1" ht="12.75" customHeight="1" x14ac:dyDescent="0.35">
      <c r="A26" s="40"/>
      <c r="B26" s="40"/>
      <c r="C26" s="40"/>
      <c r="D26" s="40"/>
      <c r="E26" s="40"/>
      <c r="F26" s="40"/>
      <c r="G26" s="40"/>
      <c r="H26" s="40"/>
      <c r="I26" s="40"/>
      <c r="J26" s="40"/>
      <c r="K26" s="40"/>
      <c r="L26" s="40"/>
      <c r="M26" s="40"/>
      <c r="N26" s="40"/>
      <c r="O26" s="40"/>
      <c r="P26" s="40"/>
      <c r="Q26" s="40"/>
      <c r="R26" s="40"/>
      <c r="S26" s="40"/>
      <c r="T26" s="40"/>
      <c r="U26" s="40"/>
      <c r="V26" s="40"/>
      <c r="W26" s="337"/>
      <c r="Y26" s="337"/>
      <c r="AA26" s="40"/>
      <c r="AB26" s="421"/>
      <c r="AC26" s="421"/>
      <c r="AD26" s="421"/>
      <c r="AE26" s="421"/>
      <c r="AF26" s="421"/>
      <c r="AG26" s="421"/>
      <c r="AH26" s="421"/>
      <c r="AI26" s="421"/>
      <c r="AJ26" s="421"/>
      <c r="AK26" s="421"/>
      <c r="AL26" s="421"/>
      <c r="AM26" s="345"/>
      <c r="AN26" s="424"/>
      <c r="AO26" s="424"/>
      <c r="AP26" s="424"/>
      <c r="AQ26" s="425"/>
      <c r="AR26" s="428"/>
      <c r="AS26" s="424"/>
      <c r="AT26" s="424"/>
      <c r="AU26" s="424"/>
      <c r="AV26" s="425"/>
    </row>
    <row r="27" spans="1:48" s="334" customFormat="1" ht="12.75" customHeight="1" x14ac:dyDescent="0.35">
      <c r="A27" s="397" t="s">
        <v>183</v>
      </c>
      <c r="B27" s="397"/>
      <c r="C27" s="398" t="s">
        <v>194</v>
      </c>
      <c r="D27" s="398"/>
      <c r="E27" s="398"/>
      <c r="F27" s="398"/>
      <c r="G27" s="398"/>
      <c r="H27" s="398"/>
      <c r="I27" s="398"/>
      <c r="J27" s="398"/>
      <c r="K27" s="398"/>
      <c r="L27" s="398"/>
      <c r="M27" s="398"/>
      <c r="N27" s="398"/>
      <c r="O27" s="398"/>
      <c r="P27" s="398"/>
      <c r="Q27" s="398"/>
      <c r="R27" s="411" t="s">
        <v>192</v>
      </c>
      <c r="S27" s="411"/>
      <c r="T27" s="411"/>
      <c r="U27" s="403" t="s">
        <v>146</v>
      </c>
      <c r="V27" s="404"/>
      <c r="W27" s="337"/>
      <c r="Y27" s="337"/>
      <c r="AA27" s="348"/>
      <c r="AB27" s="349"/>
      <c r="AC27" s="349"/>
      <c r="AD27" s="349"/>
      <c r="AE27" s="349"/>
      <c r="AF27" s="349"/>
      <c r="AG27" s="349"/>
      <c r="AH27" s="349"/>
      <c r="AI27" s="349"/>
      <c r="AJ27" s="349"/>
      <c r="AK27" s="350"/>
      <c r="AL27" s="350"/>
      <c r="AM27" s="351"/>
      <c r="AN27" s="426"/>
      <c r="AO27" s="426"/>
      <c r="AP27" s="426"/>
      <c r="AQ27" s="427"/>
      <c r="AR27" s="429" t="s">
        <v>195</v>
      </c>
      <c r="AS27" s="430"/>
      <c r="AT27" s="430"/>
      <c r="AU27" s="430"/>
      <c r="AV27" s="431"/>
    </row>
    <row r="28" spans="1:48" s="334" customFormat="1" ht="12.75" customHeight="1" x14ac:dyDescent="0.45">
      <c r="A28" s="338"/>
      <c r="B28" s="338"/>
      <c r="C28" s="398"/>
      <c r="D28" s="398"/>
      <c r="E28" s="398"/>
      <c r="F28" s="398"/>
      <c r="G28" s="398"/>
      <c r="H28" s="398"/>
      <c r="I28" s="398"/>
      <c r="J28" s="398"/>
      <c r="K28" s="398"/>
      <c r="L28" s="398"/>
      <c r="M28" s="398"/>
      <c r="N28" s="398"/>
      <c r="O28" s="398"/>
      <c r="P28" s="398"/>
      <c r="Q28" s="398"/>
      <c r="R28" s="411"/>
      <c r="S28" s="411"/>
      <c r="T28" s="411"/>
      <c r="U28" s="405"/>
      <c r="V28" s="406"/>
      <c r="W28" s="337"/>
      <c r="Y28" s="337"/>
      <c r="AA28" s="352" t="s">
        <v>145</v>
      </c>
      <c r="AB28" s="353" t="s">
        <v>196</v>
      </c>
      <c r="AC28" s="354"/>
      <c r="AD28" s="354"/>
      <c r="AE28" s="354"/>
      <c r="AF28" s="354"/>
      <c r="AG28" s="354"/>
      <c r="AH28" s="354"/>
      <c r="AI28" s="354"/>
      <c r="AJ28" s="354"/>
      <c r="AK28" s="354"/>
      <c r="AL28" s="354"/>
      <c r="AM28" s="355"/>
      <c r="AN28" s="418"/>
      <c r="AO28" s="419"/>
      <c r="AP28" s="419"/>
      <c r="AQ28" s="420"/>
      <c r="AR28" s="418" t="s">
        <v>146</v>
      </c>
      <c r="AS28" s="419"/>
      <c r="AT28" s="419"/>
      <c r="AU28" s="419"/>
      <c r="AV28" s="420"/>
    </row>
    <row r="29" spans="1:48" s="334" customFormat="1" ht="12.75" customHeight="1" x14ac:dyDescent="0.45">
      <c r="A29" s="40"/>
      <c r="B29" s="40"/>
      <c r="C29" s="40"/>
      <c r="D29" s="40"/>
      <c r="E29" s="40"/>
      <c r="F29" s="40"/>
      <c r="G29" s="40"/>
      <c r="H29" s="40"/>
      <c r="I29" s="40"/>
      <c r="J29" s="40"/>
      <c r="K29" s="40"/>
      <c r="L29" s="40"/>
      <c r="M29" s="40"/>
      <c r="N29" s="40"/>
      <c r="O29" s="40"/>
      <c r="P29" s="40"/>
      <c r="Q29" s="40"/>
      <c r="R29" s="40"/>
      <c r="S29" s="40"/>
      <c r="T29" s="40"/>
      <c r="U29" s="40"/>
      <c r="V29" s="40"/>
      <c r="W29" s="337"/>
      <c r="Y29" s="337"/>
      <c r="AA29" s="352">
        <f t="shared" ref="AA29:AA42" si="0">AA28+1</f>
        <v>2</v>
      </c>
      <c r="AB29" s="353" t="s">
        <v>197</v>
      </c>
      <c r="AC29" s="354"/>
      <c r="AD29" s="354"/>
      <c r="AE29" s="354"/>
      <c r="AF29" s="354"/>
      <c r="AG29" s="354"/>
      <c r="AH29" s="354"/>
      <c r="AI29" s="354"/>
      <c r="AJ29" s="354"/>
      <c r="AK29" s="354"/>
      <c r="AL29" s="354"/>
      <c r="AM29" s="355"/>
      <c r="AN29" s="356"/>
      <c r="AO29" s="357"/>
      <c r="AP29" s="357"/>
      <c r="AQ29" s="358"/>
      <c r="AR29" s="356"/>
      <c r="AS29" s="357"/>
      <c r="AT29" s="357"/>
      <c r="AU29" s="357"/>
      <c r="AV29" s="358"/>
    </row>
    <row r="30" spans="1:48" s="334" customFormat="1" ht="12.75" customHeight="1" x14ac:dyDescent="0.45">
      <c r="A30" s="397" t="s">
        <v>193</v>
      </c>
      <c r="B30" s="397"/>
      <c r="C30" s="398" t="s">
        <v>717</v>
      </c>
      <c r="D30" s="398"/>
      <c r="E30" s="398"/>
      <c r="F30" s="398"/>
      <c r="G30" s="398"/>
      <c r="H30" s="398"/>
      <c r="I30" s="398"/>
      <c r="J30" s="398"/>
      <c r="K30" s="398"/>
      <c r="L30" s="409" t="s">
        <v>29</v>
      </c>
      <c r="M30" s="410"/>
      <c r="N30" s="410"/>
      <c r="O30" s="410"/>
      <c r="P30" s="410"/>
      <c r="Q30" s="339" t="s">
        <v>145</v>
      </c>
      <c r="R30" s="339"/>
      <c r="S30" s="401"/>
      <c r="T30" s="402"/>
      <c r="U30" s="403" t="s">
        <v>146</v>
      </c>
      <c r="V30" s="404"/>
      <c r="W30" s="337"/>
      <c r="Y30" s="337"/>
      <c r="AA30" s="352">
        <f t="shared" si="0"/>
        <v>3</v>
      </c>
      <c r="AB30" s="353" t="s">
        <v>198</v>
      </c>
      <c r="AC30" s="354"/>
      <c r="AD30" s="354"/>
      <c r="AE30" s="354"/>
      <c r="AF30" s="354"/>
      <c r="AG30" s="354"/>
      <c r="AH30" s="354"/>
      <c r="AI30" s="354"/>
      <c r="AJ30" s="354"/>
      <c r="AK30" s="354"/>
      <c r="AL30" s="354"/>
      <c r="AM30" s="355"/>
      <c r="AN30" s="356"/>
      <c r="AO30" s="357"/>
      <c r="AP30" s="357"/>
      <c r="AQ30" s="358"/>
      <c r="AR30" s="356"/>
      <c r="AS30" s="357"/>
      <c r="AT30" s="357"/>
      <c r="AU30" s="357"/>
      <c r="AV30" s="358"/>
    </row>
    <row r="31" spans="1:48" s="334" customFormat="1" ht="12.75" customHeight="1" x14ac:dyDescent="0.45">
      <c r="A31" s="338"/>
      <c r="B31" s="338"/>
      <c r="C31" s="398"/>
      <c r="D31" s="398"/>
      <c r="E31" s="398"/>
      <c r="F31" s="398"/>
      <c r="G31" s="398"/>
      <c r="H31" s="398"/>
      <c r="I31" s="398"/>
      <c r="J31" s="398"/>
      <c r="K31" s="398"/>
      <c r="L31" s="409" t="s">
        <v>30</v>
      </c>
      <c r="M31" s="410"/>
      <c r="N31" s="410"/>
      <c r="O31" s="410"/>
      <c r="P31" s="410"/>
      <c r="Q31" s="339" t="s">
        <v>148</v>
      </c>
      <c r="R31" s="339" t="s">
        <v>182</v>
      </c>
      <c r="S31" s="401" t="s">
        <v>151</v>
      </c>
      <c r="T31" s="402"/>
      <c r="U31" s="405"/>
      <c r="V31" s="406"/>
      <c r="W31" s="337"/>
      <c r="Y31" s="337"/>
      <c r="AA31" s="352">
        <f>AA30+1</f>
        <v>4</v>
      </c>
      <c r="AB31" s="353" t="s">
        <v>199</v>
      </c>
      <c r="AC31" s="354"/>
      <c r="AD31" s="354"/>
      <c r="AE31" s="354"/>
      <c r="AF31" s="354"/>
      <c r="AG31" s="354"/>
      <c r="AH31" s="354"/>
      <c r="AI31" s="354"/>
      <c r="AJ31" s="354"/>
      <c r="AK31" s="354"/>
      <c r="AL31" s="354"/>
      <c r="AM31" s="355"/>
      <c r="AN31" s="356"/>
      <c r="AO31" s="357"/>
      <c r="AP31" s="357"/>
      <c r="AQ31" s="358"/>
      <c r="AR31" s="356"/>
      <c r="AS31" s="357"/>
      <c r="AT31" s="357"/>
      <c r="AU31" s="357"/>
      <c r="AV31" s="358"/>
    </row>
    <row r="32" spans="1:48" s="334" customFormat="1" ht="12.75" customHeight="1" x14ac:dyDescent="0.45">
      <c r="A32" s="338"/>
      <c r="B32" s="338"/>
      <c r="C32" s="398"/>
      <c r="D32" s="398"/>
      <c r="E32" s="398"/>
      <c r="F32" s="398"/>
      <c r="G32" s="398"/>
      <c r="H32" s="398"/>
      <c r="I32" s="398"/>
      <c r="J32" s="398"/>
      <c r="K32" s="398"/>
      <c r="L32" s="409"/>
      <c r="M32" s="410"/>
      <c r="N32" s="410"/>
      <c r="O32" s="410"/>
      <c r="P32" s="410"/>
      <c r="Q32" s="339"/>
      <c r="R32" s="407"/>
      <c r="S32" s="401"/>
      <c r="T32" s="402"/>
      <c r="U32" s="21"/>
      <c r="V32" s="338"/>
      <c r="W32" s="337"/>
      <c r="Y32" s="337"/>
      <c r="AA32" s="352"/>
      <c r="AB32" s="353" t="s">
        <v>200</v>
      </c>
      <c r="AC32" s="354"/>
      <c r="AD32" s="354"/>
      <c r="AE32" s="354"/>
      <c r="AF32" s="354"/>
      <c r="AG32" s="354"/>
      <c r="AH32" s="354"/>
      <c r="AI32" s="354"/>
      <c r="AJ32" s="354"/>
      <c r="AK32" s="354"/>
      <c r="AL32" s="354"/>
      <c r="AM32" s="355"/>
      <c r="AN32" s="356"/>
      <c r="AO32" s="357"/>
      <c r="AP32" s="357"/>
      <c r="AQ32" s="358"/>
      <c r="AR32" s="356"/>
      <c r="AS32" s="357"/>
      <c r="AT32" s="357"/>
      <c r="AU32" s="357"/>
      <c r="AV32" s="358"/>
    </row>
    <row r="33" spans="1:48" s="334" customFormat="1" ht="12.75" customHeight="1" x14ac:dyDescent="0.45">
      <c r="A33" s="338"/>
      <c r="B33" s="338"/>
      <c r="C33" s="338"/>
      <c r="D33" s="338"/>
      <c r="E33" s="338"/>
      <c r="F33" s="338"/>
      <c r="G33" s="338"/>
      <c r="H33" s="338"/>
      <c r="I33" s="338"/>
      <c r="J33" s="338"/>
      <c r="K33" s="338"/>
      <c r="L33" s="409"/>
      <c r="M33" s="410"/>
      <c r="N33" s="410"/>
      <c r="O33" s="410"/>
      <c r="P33" s="410"/>
      <c r="Q33" s="339"/>
      <c r="R33" s="408"/>
      <c r="S33" s="401"/>
      <c r="T33" s="402"/>
      <c r="U33" s="338"/>
      <c r="V33" s="338"/>
      <c r="W33" s="337"/>
      <c r="Y33" s="337"/>
      <c r="AA33" s="352"/>
      <c r="AB33" s="353" t="s">
        <v>201</v>
      </c>
      <c r="AC33" s="354"/>
      <c r="AD33" s="354"/>
      <c r="AE33" s="354"/>
      <c r="AF33" s="354"/>
      <c r="AG33" s="354"/>
      <c r="AH33" s="354"/>
      <c r="AI33" s="354"/>
      <c r="AJ33" s="354"/>
      <c r="AK33" s="354"/>
      <c r="AL33" s="354"/>
      <c r="AM33" s="355"/>
      <c r="AN33" s="356"/>
      <c r="AO33" s="357"/>
      <c r="AP33" s="357"/>
      <c r="AQ33" s="358"/>
      <c r="AR33" s="356"/>
      <c r="AS33" s="357"/>
      <c r="AT33" s="357"/>
      <c r="AU33" s="357"/>
      <c r="AV33" s="358"/>
    </row>
    <row r="34" spans="1:48" s="334" customFormat="1" ht="12.75" customHeight="1" x14ac:dyDescent="0.45">
      <c r="A34" s="397" t="s">
        <v>722</v>
      </c>
      <c r="B34" s="397"/>
      <c r="C34" s="398" t="s">
        <v>718</v>
      </c>
      <c r="D34" s="398"/>
      <c r="E34" s="398"/>
      <c r="F34" s="398"/>
      <c r="G34" s="398"/>
      <c r="H34" s="398"/>
      <c r="I34" s="398"/>
      <c r="J34" s="398"/>
      <c r="K34" s="398"/>
      <c r="L34" s="399" t="s">
        <v>719</v>
      </c>
      <c r="M34" s="400" t="s">
        <v>719</v>
      </c>
      <c r="N34" s="400" t="s">
        <v>719</v>
      </c>
      <c r="O34" s="400" t="s">
        <v>719</v>
      </c>
      <c r="P34" s="400" t="s">
        <v>719</v>
      </c>
      <c r="Q34" s="339" t="s">
        <v>145</v>
      </c>
      <c r="R34" s="339"/>
      <c r="S34" s="401"/>
      <c r="T34" s="402"/>
      <c r="U34" s="403" t="s">
        <v>146</v>
      </c>
      <c r="V34" s="404"/>
      <c r="W34" s="337"/>
      <c r="Y34" s="337"/>
      <c r="AA34" s="352">
        <f>AA31+1</f>
        <v>5</v>
      </c>
      <c r="AB34" s="353" t="s">
        <v>202</v>
      </c>
      <c r="AC34" s="354"/>
      <c r="AD34" s="354"/>
      <c r="AE34" s="354"/>
      <c r="AF34" s="354"/>
      <c r="AG34" s="354"/>
      <c r="AH34" s="354"/>
      <c r="AI34" s="354"/>
      <c r="AJ34" s="354"/>
      <c r="AK34" s="354"/>
      <c r="AL34" s="354"/>
      <c r="AM34" s="355"/>
      <c r="AN34" s="356"/>
      <c r="AO34" s="357"/>
      <c r="AP34" s="357"/>
      <c r="AQ34" s="358"/>
      <c r="AR34" s="356"/>
      <c r="AS34" s="357"/>
      <c r="AT34" s="357"/>
      <c r="AU34" s="357"/>
      <c r="AV34" s="358"/>
    </row>
    <row r="35" spans="1:48" s="334" customFormat="1" ht="12.75" customHeight="1" x14ac:dyDescent="0.45">
      <c r="A35" s="338"/>
      <c r="B35" s="338"/>
      <c r="C35" s="398"/>
      <c r="D35" s="398"/>
      <c r="E35" s="398"/>
      <c r="F35" s="398"/>
      <c r="G35" s="398"/>
      <c r="H35" s="398"/>
      <c r="I35" s="398"/>
      <c r="J35" s="398"/>
      <c r="K35" s="398"/>
      <c r="L35" s="399" t="s">
        <v>720</v>
      </c>
      <c r="M35" s="400" t="s">
        <v>720</v>
      </c>
      <c r="N35" s="400" t="s">
        <v>720</v>
      </c>
      <c r="O35" s="400" t="s">
        <v>720</v>
      </c>
      <c r="P35" s="400" t="s">
        <v>720</v>
      </c>
      <c r="Q35" s="339" t="s">
        <v>148</v>
      </c>
      <c r="R35" s="340"/>
      <c r="S35" s="340"/>
      <c r="T35" s="341"/>
      <c r="U35" s="405"/>
      <c r="V35" s="406"/>
      <c r="W35" s="337"/>
      <c r="Y35" s="337"/>
      <c r="AA35" s="352">
        <f t="shared" si="0"/>
        <v>6</v>
      </c>
      <c r="AB35" s="353" t="s">
        <v>203</v>
      </c>
      <c r="AC35" s="354"/>
      <c r="AD35" s="354"/>
      <c r="AE35" s="354"/>
      <c r="AF35" s="354"/>
      <c r="AG35" s="354"/>
      <c r="AH35" s="354"/>
      <c r="AI35" s="354"/>
      <c r="AJ35" s="354"/>
      <c r="AK35" s="354"/>
      <c r="AL35" s="354"/>
      <c r="AM35" s="355"/>
      <c r="AN35" s="356"/>
      <c r="AO35" s="357"/>
      <c r="AP35" s="357"/>
      <c r="AQ35" s="358"/>
      <c r="AR35" s="356"/>
      <c r="AS35" s="357"/>
      <c r="AT35" s="357"/>
      <c r="AU35" s="357"/>
      <c r="AV35" s="358"/>
    </row>
    <row r="36" spans="1:48" s="334" customFormat="1" ht="14.65" customHeight="1" x14ac:dyDescent="0.45">
      <c r="A36" s="338"/>
      <c r="B36" s="338"/>
      <c r="C36" s="398"/>
      <c r="D36" s="398"/>
      <c r="E36" s="398"/>
      <c r="F36" s="398"/>
      <c r="G36" s="398"/>
      <c r="H36" s="398"/>
      <c r="I36" s="398"/>
      <c r="J36" s="398"/>
      <c r="K36" s="398"/>
      <c r="L36" s="399" t="s">
        <v>721</v>
      </c>
      <c r="M36" s="400" t="s">
        <v>721</v>
      </c>
      <c r="N36" s="400" t="s">
        <v>721</v>
      </c>
      <c r="O36" s="400" t="s">
        <v>721</v>
      </c>
      <c r="P36" s="400" t="s">
        <v>721</v>
      </c>
      <c r="Q36" s="339" t="s">
        <v>150</v>
      </c>
      <c r="R36" s="407"/>
      <c r="S36" s="401"/>
      <c r="T36" s="402"/>
      <c r="U36" s="21"/>
      <c r="V36" s="338"/>
      <c r="W36" s="337"/>
      <c r="Y36" s="337"/>
      <c r="AA36" s="352">
        <f t="shared" si="0"/>
        <v>7</v>
      </c>
      <c r="AB36" s="353" t="s">
        <v>204</v>
      </c>
      <c r="AC36" s="354"/>
      <c r="AD36" s="354"/>
      <c r="AE36" s="354"/>
      <c r="AF36" s="354"/>
      <c r="AG36" s="354"/>
      <c r="AH36" s="354"/>
      <c r="AI36" s="354"/>
      <c r="AJ36" s="354"/>
      <c r="AK36" s="354"/>
      <c r="AL36" s="354"/>
      <c r="AM36" s="355"/>
      <c r="AN36" s="356"/>
      <c r="AO36" s="357"/>
      <c r="AP36" s="357"/>
      <c r="AQ36" s="358"/>
      <c r="AR36" s="356"/>
      <c r="AS36" s="357"/>
      <c r="AT36" s="357"/>
      <c r="AU36" s="357"/>
      <c r="AV36" s="358"/>
    </row>
    <row r="37" spans="1:48" s="334" customFormat="1" ht="12.75" customHeight="1" x14ac:dyDescent="0.45">
      <c r="A37" s="338"/>
      <c r="B37" s="338"/>
      <c r="C37" s="338"/>
      <c r="D37" s="338"/>
      <c r="E37" s="338"/>
      <c r="F37" s="338"/>
      <c r="G37" s="338"/>
      <c r="H37" s="338"/>
      <c r="I37" s="338"/>
      <c r="J37" s="338"/>
      <c r="K37" s="338"/>
      <c r="L37" s="409"/>
      <c r="M37" s="410"/>
      <c r="N37" s="410"/>
      <c r="O37" s="410"/>
      <c r="P37" s="410"/>
      <c r="Q37" s="339"/>
      <c r="R37" s="408"/>
      <c r="S37" s="401"/>
      <c r="T37" s="402"/>
      <c r="U37" s="338"/>
      <c r="V37" s="338"/>
      <c r="W37" s="337"/>
      <c r="Y37" s="337"/>
      <c r="AA37" s="352">
        <f t="shared" si="0"/>
        <v>8</v>
      </c>
      <c r="AB37" s="353" t="s">
        <v>205</v>
      </c>
      <c r="AC37" s="354"/>
      <c r="AD37" s="354"/>
      <c r="AE37" s="354"/>
      <c r="AF37" s="354"/>
      <c r="AG37" s="354"/>
      <c r="AH37" s="354"/>
      <c r="AI37" s="354"/>
      <c r="AJ37" s="354"/>
      <c r="AK37" s="354"/>
      <c r="AL37" s="354"/>
      <c r="AM37" s="355"/>
      <c r="AN37" s="356"/>
      <c r="AO37" s="357"/>
      <c r="AP37" s="357"/>
      <c r="AQ37" s="358"/>
      <c r="AR37" s="356"/>
      <c r="AS37" s="357"/>
      <c r="AT37" s="357"/>
      <c r="AU37" s="357"/>
      <c r="AV37" s="358"/>
    </row>
    <row r="38" spans="1:48" s="334" customFormat="1" ht="12.75" customHeight="1" x14ac:dyDescent="0.45">
      <c r="A38" s="338"/>
      <c r="B38" s="338"/>
      <c r="C38" s="338"/>
      <c r="D38" s="338"/>
      <c r="E38" s="338"/>
      <c r="F38" s="338"/>
      <c r="G38" s="338"/>
      <c r="H38" s="338"/>
      <c r="I38" s="338"/>
      <c r="J38" s="338"/>
      <c r="K38" s="338"/>
      <c r="L38" s="338"/>
      <c r="M38" s="338"/>
      <c r="N38" s="338"/>
      <c r="O38" s="409"/>
      <c r="P38" s="410"/>
      <c r="Q38" s="410"/>
      <c r="R38" s="410"/>
      <c r="S38" s="410"/>
      <c r="T38" s="336"/>
      <c r="U38" s="338"/>
      <c r="V38" s="338"/>
      <c r="W38" s="337"/>
      <c r="Y38" s="337"/>
      <c r="AA38" s="352">
        <f t="shared" si="0"/>
        <v>9</v>
      </c>
      <c r="AB38" s="353" t="s">
        <v>206</v>
      </c>
      <c r="AC38" s="354"/>
      <c r="AD38" s="354"/>
      <c r="AE38" s="354"/>
      <c r="AF38" s="354"/>
      <c r="AG38" s="354"/>
      <c r="AH38" s="354"/>
      <c r="AI38" s="354"/>
      <c r="AJ38" s="354"/>
      <c r="AK38" s="354"/>
      <c r="AL38" s="354"/>
      <c r="AM38" s="355"/>
      <c r="AN38" s="356"/>
      <c r="AO38" s="357"/>
      <c r="AP38" s="357"/>
      <c r="AQ38" s="358"/>
      <c r="AR38" s="356"/>
      <c r="AS38" s="357"/>
      <c r="AT38" s="357"/>
      <c r="AU38" s="357"/>
      <c r="AV38" s="358"/>
    </row>
    <row r="39" spans="1:48" s="334" customFormat="1" ht="12.75" customHeight="1" x14ac:dyDescent="0.45">
      <c r="A39" s="338"/>
      <c r="B39" s="338"/>
      <c r="C39" s="338"/>
      <c r="D39" s="338"/>
      <c r="E39" s="338"/>
      <c r="F39" s="338"/>
      <c r="G39" s="338"/>
      <c r="H39" s="338"/>
      <c r="I39" s="338"/>
      <c r="J39" s="338"/>
      <c r="K39" s="338"/>
      <c r="L39" s="338"/>
      <c r="M39" s="338"/>
      <c r="N39" s="338"/>
      <c r="O39" s="409"/>
      <c r="P39" s="410"/>
      <c r="Q39" s="410"/>
      <c r="R39" s="410"/>
      <c r="S39" s="410"/>
      <c r="T39" s="336"/>
      <c r="U39" s="338"/>
      <c r="V39" s="338"/>
      <c r="W39" s="337"/>
      <c r="Y39" s="337"/>
      <c r="AA39" s="352">
        <f t="shared" si="0"/>
        <v>10</v>
      </c>
      <c r="AB39" s="353" t="s">
        <v>207</v>
      </c>
      <c r="AC39" s="354"/>
      <c r="AD39" s="354"/>
      <c r="AE39" s="354"/>
      <c r="AF39" s="354"/>
      <c r="AG39" s="354"/>
      <c r="AH39" s="354"/>
      <c r="AI39" s="354"/>
      <c r="AJ39" s="354"/>
      <c r="AK39" s="354"/>
      <c r="AL39" s="354"/>
      <c r="AM39" s="355"/>
      <c r="AN39" s="356"/>
      <c r="AO39" s="357"/>
      <c r="AP39" s="357"/>
      <c r="AQ39" s="358"/>
      <c r="AR39" s="356"/>
      <c r="AS39" s="357"/>
      <c r="AT39" s="357"/>
      <c r="AU39" s="357"/>
      <c r="AV39" s="358"/>
    </row>
    <row r="40" spans="1:48" ht="12.75" customHeight="1" x14ac:dyDescent="0.45">
      <c r="A40" s="338"/>
      <c r="B40" s="338"/>
      <c r="C40" s="338"/>
      <c r="D40" s="338"/>
      <c r="E40" s="338"/>
      <c r="F40" s="338"/>
      <c r="G40" s="338"/>
      <c r="H40" s="338"/>
      <c r="I40" s="338"/>
      <c r="J40" s="338"/>
      <c r="K40" s="338"/>
      <c r="L40" s="338"/>
      <c r="M40" s="338"/>
      <c r="N40" s="338"/>
      <c r="O40" s="409"/>
      <c r="P40" s="410"/>
      <c r="Q40" s="410"/>
      <c r="R40" s="410"/>
      <c r="S40" s="410"/>
      <c r="T40" s="336"/>
      <c r="U40" s="338"/>
      <c r="V40" s="338"/>
      <c r="W40" s="337"/>
      <c r="Y40" s="337"/>
      <c r="AA40" s="352">
        <f t="shared" si="0"/>
        <v>11</v>
      </c>
      <c r="AB40" s="353" t="s">
        <v>208</v>
      </c>
      <c r="AC40" s="354"/>
      <c r="AD40" s="354"/>
      <c r="AE40" s="354"/>
      <c r="AF40" s="354"/>
      <c r="AG40" s="354"/>
      <c r="AH40" s="354"/>
      <c r="AI40" s="354"/>
      <c r="AJ40" s="354"/>
      <c r="AK40" s="354"/>
      <c r="AL40" s="354"/>
      <c r="AM40" s="355"/>
      <c r="AN40" s="356"/>
      <c r="AO40" s="357"/>
      <c r="AP40" s="357"/>
      <c r="AQ40" s="358"/>
      <c r="AR40" s="356"/>
      <c r="AS40" s="357"/>
      <c r="AT40" s="357"/>
      <c r="AU40" s="357"/>
      <c r="AV40" s="358"/>
    </row>
    <row r="41" spans="1:48" ht="12.75" customHeight="1" x14ac:dyDescent="0.45">
      <c r="A41" s="338"/>
      <c r="B41" s="338"/>
      <c r="C41" s="338"/>
      <c r="D41" s="338"/>
      <c r="E41" s="338"/>
      <c r="F41" s="338"/>
      <c r="G41" s="338"/>
      <c r="H41" s="338"/>
      <c r="I41" s="338"/>
      <c r="J41" s="338"/>
      <c r="K41" s="338"/>
      <c r="L41" s="338"/>
      <c r="M41" s="338"/>
      <c r="N41" s="338"/>
      <c r="O41" s="359"/>
      <c r="P41" s="359"/>
      <c r="Q41" s="359"/>
      <c r="R41" s="359"/>
      <c r="S41" s="359"/>
      <c r="T41" s="335"/>
      <c r="U41" s="338"/>
      <c r="V41" s="338"/>
      <c r="W41" s="337"/>
      <c r="Y41" s="337"/>
      <c r="AA41" s="352">
        <f t="shared" si="0"/>
        <v>12</v>
      </c>
      <c r="AB41" s="353" t="s">
        <v>209</v>
      </c>
      <c r="AC41" s="354"/>
      <c r="AD41" s="354"/>
      <c r="AE41" s="354"/>
      <c r="AF41" s="354"/>
      <c r="AG41" s="354"/>
      <c r="AH41" s="354"/>
      <c r="AI41" s="354"/>
      <c r="AJ41" s="354"/>
      <c r="AK41" s="354"/>
      <c r="AL41" s="354"/>
      <c r="AM41" s="355"/>
      <c r="AN41" s="356"/>
      <c r="AO41" s="357"/>
      <c r="AP41" s="357"/>
      <c r="AQ41" s="358"/>
      <c r="AR41" s="356"/>
      <c r="AS41" s="357"/>
      <c r="AT41" s="357"/>
      <c r="AU41" s="357"/>
      <c r="AV41" s="358"/>
    </row>
    <row r="42" spans="1:48" ht="12.75" customHeight="1" x14ac:dyDescent="0.45">
      <c r="A42" s="40"/>
      <c r="B42" s="40"/>
      <c r="W42" s="337"/>
      <c r="Y42" s="337"/>
      <c r="AA42" s="352">
        <f t="shared" si="0"/>
        <v>13</v>
      </c>
      <c r="AB42" s="353" t="s">
        <v>210</v>
      </c>
      <c r="AC42" s="354"/>
      <c r="AD42" s="354"/>
      <c r="AE42" s="354"/>
      <c r="AF42" s="354"/>
      <c r="AG42" s="354"/>
      <c r="AH42" s="354"/>
      <c r="AI42" s="354"/>
      <c r="AJ42" s="354"/>
      <c r="AK42" s="354"/>
      <c r="AL42" s="354"/>
      <c r="AM42" s="355"/>
      <c r="AN42" s="356"/>
      <c r="AO42" s="357"/>
      <c r="AP42" s="357"/>
      <c r="AQ42" s="358"/>
      <c r="AR42" s="356"/>
      <c r="AS42" s="357"/>
      <c r="AT42" s="357"/>
      <c r="AU42" s="357"/>
      <c r="AV42" s="358"/>
    </row>
    <row r="43" spans="1:48" ht="12.75" customHeight="1" x14ac:dyDescent="0.45">
      <c r="A43" s="40"/>
      <c r="B43" s="40"/>
      <c r="W43" s="337"/>
      <c r="Y43" s="337"/>
      <c r="AA43" s="352"/>
      <c r="AB43" s="353" t="s">
        <v>211</v>
      </c>
      <c r="AC43" s="354"/>
      <c r="AD43" s="354"/>
      <c r="AE43" s="354"/>
      <c r="AF43" s="354"/>
      <c r="AG43" s="354"/>
      <c r="AH43" s="354"/>
      <c r="AI43" s="354"/>
      <c r="AJ43" s="354"/>
      <c r="AK43" s="354"/>
      <c r="AL43" s="354"/>
      <c r="AM43" s="355"/>
      <c r="AN43" s="356"/>
      <c r="AO43" s="357"/>
      <c r="AP43" s="357"/>
      <c r="AQ43" s="358"/>
      <c r="AR43" s="356"/>
      <c r="AS43" s="357"/>
      <c r="AT43" s="357"/>
      <c r="AU43" s="357"/>
      <c r="AV43" s="358"/>
    </row>
    <row r="44" spans="1:48" ht="12.75" customHeight="1" x14ac:dyDescent="0.45">
      <c r="A44" s="40"/>
      <c r="B44" s="40"/>
      <c r="W44" s="337"/>
      <c r="Y44" s="337"/>
      <c r="AA44" s="352">
        <f>AA42+1</f>
        <v>14</v>
      </c>
      <c r="AB44" s="353" t="s">
        <v>212</v>
      </c>
      <c r="AC44" s="354"/>
      <c r="AD44" s="354"/>
      <c r="AE44" s="354"/>
      <c r="AF44" s="354"/>
      <c r="AG44" s="354"/>
      <c r="AH44" s="354"/>
      <c r="AI44" s="354"/>
      <c r="AJ44" s="354"/>
      <c r="AK44" s="354"/>
      <c r="AL44" s="354"/>
      <c r="AM44" s="355"/>
      <c r="AN44" s="356"/>
      <c r="AO44" s="357"/>
      <c r="AP44" s="357"/>
      <c r="AQ44" s="358"/>
      <c r="AR44" s="356"/>
      <c r="AS44" s="357"/>
      <c r="AT44" s="357"/>
      <c r="AU44" s="357"/>
      <c r="AV44" s="358"/>
    </row>
    <row r="45" spans="1:48" ht="12.75" customHeight="1" x14ac:dyDescent="0.35">
      <c r="W45" s="337"/>
      <c r="Y45" s="337"/>
    </row>
    <row r="46" spans="1:48" ht="13.5" customHeight="1" x14ac:dyDescent="0.35">
      <c r="W46" s="337"/>
      <c r="Y46" s="337"/>
    </row>
    <row r="47" spans="1:48" ht="6" customHeight="1" x14ac:dyDescent="0.35">
      <c r="AU47" s="337"/>
    </row>
  </sheetData>
  <mergeCells count="89">
    <mergeCell ref="AN28:AQ28"/>
    <mergeCell ref="AR28:AV28"/>
    <mergeCell ref="AB22:AL26"/>
    <mergeCell ref="AN22:AO22"/>
    <mergeCell ref="AR22:AS22"/>
    <mergeCell ref="AN23:AQ27"/>
    <mergeCell ref="AR23:AV26"/>
    <mergeCell ref="AR27:AV27"/>
    <mergeCell ref="AG12:AS12"/>
    <mergeCell ref="AG13:AS13"/>
    <mergeCell ref="AG14:AS14"/>
    <mergeCell ref="AG15:AS15"/>
    <mergeCell ref="AG16:AS16"/>
    <mergeCell ref="AA5:AB5"/>
    <mergeCell ref="AC5:AF11"/>
    <mergeCell ref="AG5:AS5"/>
    <mergeCell ref="AU5:AV6"/>
    <mergeCell ref="AG6:AS6"/>
    <mergeCell ref="AG7:AS7"/>
    <mergeCell ref="AG8:AS8"/>
    <mergeCell ref="AG9:AS9"/>
    <mergeCell ref="AG10:AS10"/>
    <mergeCell ref="AG11:AS11"/>
    <mergeCell ref="O38:S38"/>
    <mergeCell ref="O39:S39"/>
    <mergeCell ref="O40:S40"/>
    <mergeCell ref="S19:T19"/>
    <mergeCell ref="S20:T20"/>
    <mergeCell ref="S22:T22"/>
    <mergeCell ref="F9:S9"/>
    <mergeCell ref="A27:B27"/>
    <mergeCell ref="C27:Q28"/>
    <mergeCell ref="R27:T28"/>
    <mergeCell ref="U27:V28"/>
    <mergeCell ref="L19:P20"/>
    <mergeCell ref="Q19:Q20"/>
    <mergeCell ref="R19:R20"/>
    <mergeCell ref="A24:B24"/>
    <mergeCell ref="C24:Q24"/>
    <mergeCell ref="R24:T25"/>
    <mergeCell ref="U24:V25"/>
    <mergeCell ref="D25:E25"/>
    <mergeCell ref="L21:P21"/>
    <mergeCell ref="S21:T21"/>
    <mergeCell ref="L22:P22"/>
    <mergeCell ref="U17:V18"/>
    <mergeCell ref="L18:P18"/>
    <mergeCell ref="F10:S10"/>
    <mergeCell ref="F11:S11"/>
    <mergeCell ref="A13:B13"/>
    <mergeCell ref="C13:P15"/>
    <mergeCell ref="Q13:T14"/>
    <mergeCell ref="U13:V14"/>
    <mergeCell ref="L17:P17"/>
    <mergeCell ref="A17:B17"/>
    <mergeCell ref="C17:K19"/>
    <mergeCell ref="S17:T17"/>
    <mergeCell ref="A3:B3"/>
    <mergeCell ref="C3:E8"/>
    <mergeCell ref="F3:S3"/>
    <mergeCell ref="U3:V4"/>
    <mergeCell ref="F6:S6"/>
    <mergeCell ref="F8:S8"/>
    <mergeCell ref="F4:S4"/>
    <mergeCell ref="F5:S5"/>
    <mergeCell ref="F7:S7"/>
    <mergeCell ref="A30:B30"/>
    <mergeCell ref="C30:K32"/>
    <mergeCell ref="L30:P30"/>
    <mergeCell ref="S30:T30"/>
    <mergeCell ref="U30:V31"/>
    <mergeCell ref="L31:P31"/>
    <mergeCell ref="R32:R33"/>
    <mergeCell ref="S32:T32"/>
    <mergeCell ref="S33:T33"/>
    <mergeCell ref="L32:P32"/>
    <mergeCell ref="L33:P33"/>
    <mergeCell ref="S31:T31"/>
    <mergeCell ref="A34:B34"/>
    <mergeCell ref="C34:K36"/>
    <mergeCell ref="L34:P34"/>
    <mergeCell ref="S34:T34"/>
    <mergeCell ref="U34:V35"/>
    <mergeCell ref="L35:P35"/>
    <mergeCell ref="L36:P36"/>
    <mergeCell ref="R36:R37"/>
    <mergeCell ref="S36:T36"/>
    <mergeCell ref="L37:P37"/>
    <mergeCell ref="S37:T37"/>
  </mergeCells>
  <pageMargins left="0.7" right="0.7" top="0.75" bottom="0.75" header="0.3" footer="0.3"/>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44867-5285-4C00-8D8A-5119E5522A8F}">
  <dimension ref="A1:J103"/>
  <sheetViews>
    <sheetView zoomScale="80" zoomScaleNormal="80" workbookViewId="0">
      <selection activeCell="C20" sqref="C20"/>
    </sheetView>
  </sheetViews>
  <sheetFormatPr defaultColWidth="9" defaultRowHeight="12.75" x14ac:dyDescent="0.35"/>
  <cols>
    <col min="1" max="1" width="26" style="43" customWidth="1"/>
    <col min="2" max="2" width="8.265625" style="43" customWidth="1"/>
    <col min="3" max="4" width="63" style="43" customWidth="1"/>
    <col min="5" max="5" width="6" style="43" customWidth="1"/>
    <col min="6" max="6" width="28.59765625" style="43" customWidth="1"/>
    <col min="7" max="7" width="36.265625" style="43" customWidth="1"/>
    <col min="8" max="8" width="34.59765625" style="43" customWidth="1"/>
    <col min="9" max="16384" width="9" style="43"/>
  </cols>
  <sheetData>
    <row r="1" spans="1:7" x14ac:dyDescent="0.35">
      <c r="A1" s="41"/>
      <c r="B1" s="42" t="s">
        <v>213</v>
      </c>
      <c r="C1" s="41"/>
      <c r="D1" s="41"/>
      <c r="G1" s="44">
        <f>COUNT(B61:B86)+4</f>
        <v>13</v>
      </c>
    </row>
    <row r="2" spans="1:7" x14ac:dyDescent="0.35">
      <c r="A2" s="41"/>
      <c r="B2" s="42"/>
      <c r="C2" s="41"/>
    </row>
    <row r="3" spans="1:7" x14ac:dyDescent="0.35">
      <c r="A3" s="41"/>
      <c r="B3" s="42"/>
      <c r="C3" s="41">
        <f>2+2</f>
        <v>4</v>
      </c>
      <c r="D3" s="41"/>
      <c r="E3" s="41"/>
      <c r="F3" s="41"/>
    </row>
    <row r="4" spans="1:7" x14ac:dyDescent="0.35">
      <c r="A4" s="42" t="s">
        <v>214</v>
      </c>
      <c r="B4" s="42" t="s">
        <v>0</v>
      </c>
      <c r="C4" s="42" t="s">
        <v>1</v>
      </c>
      <c r="D4" s="42" t="s">
        <v>2</v>
      </c>
      <c r="E4" s="42" t="s">
        <v>3</v>
      </c>
    </row>
    <row r="5" spans="1:7" s="45" customFormat="1" ht="15" customHeight="1" x14ac:dyDescent="0.35">
      <c r="B5" s="432">
        <v>401</v>
      </c>
      <c r="C5" s="380" t="s">
        <v>215</v>
      </c>
      <c r="D5" s="47" t="s">
        <v>216</v>
      </c>
      <c r="E5" s="48">
        <v>1</v>
      </c>
    </row>
    <row r="6" spans="1:7" s="45" customFormat="1" x14ac:dyDescent="0.35">
      <c r="B6" s="433"/>
      <c r="C6" s="380"/>
      <c r="D6" s="47" t="s">
        <v>217</v>
      </c>
      <c r="E6" s="48">
        <v>2</v>
      </c>
    </row>
    <row r="7" spans="1:7" s="45" customFormat="1" x14ac:dyDescent="0.35">
      <c r="B7" s="433"/>
      <c r="C7" s="380"/>
      <c r="D7" s="47" t="s">
        <v>218</v>
      </c>
      <c r="E7" s="48">
        <v>3</v>
      </c>
    </row>
    <row r="8" spans="1:7" s="45" customFormat="1" x14ac:dyDescent="0.35">
      <c r="B8" s="433"/>
      <c r="C8" s="380"/>
      <c r="D8" s="47" t="s">
        <v>219</v>
      </c>
      <c r="E8" s="48">
        <v>4</v>
      </c>
    </row>
    <row r="9" spans="1:7" s="45" customFormat="1" x14ac:dyDescent="0.45">
      <c r="B9" s="433"/>
      <c r="C9" s="376"/>
      <c r="D9" s="49"/>
      <c r="E9" s="50"/>
    </row>
    <row r="10" spans="1:7" s="45" customFormat="1" x14ac:dyDescent="0.45">
      <c r="B10" s="51"/>
      <c r="C10" s="52"/>
      <c r="D10" s="53"/>
      <c r="E10" s="53"/>
    </row>
    <row r="11" spans="1:7" x14ac:dyDescent="0.35">
      <c r="B11" s="434">
        <f>B5+1</f>
        <v>402</v>
      </c>
      <c r="C11" s="436" t="s">
        <v>220</v>
      </c>
      <c r="D11" s="34" t="s">
        <v>221</v>
      </c>
      <c r="E11" s="54"/>
    </row>
    <row r="12" spans="1:7" x14ac:dyDescent="0.35">
      <c r="B12" s="435"/>
      <c r="C12" s="436"/>
      <c r="D12" s="34" t="s">
        <v>222</v>
      </c>
      <c r="E12" s="54"/>
    </row>
    <row r="13" spans="1:7" x14ac:dyDescent="0.35">
      <c r="B13" s="435"/>
      <c r="C13" s="436"/>
      <c r="D13" s="34" t="s">
        <v>223</v>
      </c>
      <c r="E13" s="54"/>
    </row>
    <row r="14" spans="1:7" x14ac:dyDescent="0.35">
      <c r="B14" s="435"/>
      <c r="C14" s="436"/>
      <c r="D14" s="34" t="s">
        <v>224</v>
      </c>
      <c r="E14" s="54"/>
    </row>
    <row r="15" spans="1:7" ht="23.25" x14ac:dyDescent="0.35">
      <c r="B15" s="435"/>
      <c r="C15" s="436"/>
      <c r="D15" s="34" t="s">
        <v>225</v>
      </c>
      <c r="E15" s="55" t="s">
        <v>226</v>
      </c>
    </row>
    <row r="16" spans="1:7" ht="23.25" x14ac:dyDescent="0.35">
      <c r="B16" s="435"/>
      <c r="C16" s="436"/>
      <c r="D16" s="56" t="s">
        <v>227</v>
      </c>
      <c r="E16" s="55" t="s">
        <v>228</v>
      </c>
    </row>
    <row r="17" spans="2:5" ht="23.25" x14ac:dyDescent="0.35">
      <c r="B17" s="435"/>
      <c r="C17" s="436"/>
      <c r="D17" s="34" t="s">
        <v>229</v>
      </c>
      <c r="E17" s="55" t="s">
        <v>230</v>
      </c>
    </row>
    <row r="18" spans="2:5" x14ac:dyDescent="0.35">
      <c r="B18" s="435"/>
      <c r="C18" s="436"/>
      <c r="D18" s="34" t="s">
        <v>231</v>
      </c>
      <c r="E18" s="54"/>
    </row>
    <row r="19" spans="2:5" x14ac:dyDescent="0.35">
      <c r="B19" s="435"/>
      <c r="C19" s="436"/>
      <c r="D19" s="34" t="s">
        <v>232</v>
      </c>
      <c r="E19" s="54"/>
    </row>
    <row r="20" spans="2:5" x14ac:dyDescent="0.35">
      <c r="B20" s="435"/>
      <c r="C20" s="436"/>
      <c r="D20" s="34" t="s">
        <v>233</v>
      </c>
      <c r="E20" s="54"/>
    </row>
    <row r="21" spans="2:5" x14ac:dyDescent="0.35">
      <c r="B21" s="435"/>
      <c r="C21" s="436"/>
      <c r="D21" s="34" t="s">
        <v>234</v>
      </c>
      <c r="E21" s="54"/>
    </row>
    <row r="22" spans="2:5" x14ac:dyDescent="0.35">
      <c r="B22" s="435"/>
      <c r="C22" s="436"/>
      <c r="D22" s="34" t="s">
        <v>235</v>
      </c>
      <c r="E22" s="54"/>
    </row>
    <row r="23" spans="2:5" x14ac:dyDescent="0.35">
      <c r="B23" s="435"/>
      <c r="C23" s="436"/>
      <c r="D23" s="34" t="s">
        <v>236</v>
      </c>
      <c r="E23" s="54"/>
    </row>
    <row r="24" spans="2:5" x14ac:dyDescent="0.35">
      <c r="B24" s="435"/>
      <c r="C24" s="436"/>
      <c r="D24" s="34" t="s">
        <v>237</v>
      </c>
      <c r="E24" s="54"/>
    </row>
    <row r="25" spans="2:5" x14ac:dyDescent="0.35">
      <c r="B25" s="435"/>
      <c r="C25" s="436"/>
      <c r="D25" s="34" t="s">
        <v>238</v>
      </c>
      <c r="E25" s="54"/>
    </row>
    <row r="26" spans="2:5" x14ac:dyDescent="0.35">
      <c r="B26" s="435"/>
      <c r="C26" s="436"/>
      <c r="D26" s="34" t="s">
        <v>239</v>
      </c>
      <c r="E26" s="54"/>
    </row>
    <row r="27" spans="2:5" x14ac:dyDescent="0.35">
      <c r="B27" s="435"/>
      <c r="C27" s="436"/>
      <c r="D27" s="34" t="s">
        <v>240</v>
      </c>
      <c r="E27" s="54"/>
    </row>
    <row r="28" spans="2:5" x14ac:dyDescent="0.35">
      <c r="B28" s="435"/>
      <c r="C28" s="436"/>
      <c r="D28" s="34" t="s">
        <v>241</v>
      </c>
      <c r="E28" s="54"/>
    </row>
    <row r="29" spans="2:5" x14ac:dyDescent="0.35">
      <c r="B29" s="435"/>
      <c r="C29" s="436"/>
      <c r="D29" s="34" t="s">
        <v>242</v>
      </c>
      <c r="E29" s="54"/>
    </row>
    <row r="30" spans="2:5" s="45" customFormat="1" ht="30.75" customHeight="1" x14ac:dyDescent="0.45">
      <c r="B30" s="437">
        <f>B11+1</f>
        <v>403</v>
      </c>
      <c r="C30" s="439" t="s">
        <v>243</v>
      </c>
      <c r="D30" s="57" t="s">
        <v>29</v>
      </c>
      <c r="E30" s="57">
        <v>1</v>
      </c>
    </row>
    <row r="31" spans="2:5" s="45" customFormat="1" ht="25.5" customHeight="1" x14ac:dyDescent="0.45">
      <c r="B31" s="438"/>
      <c r="C31" s="440"/>
      <c r="D31" s="57" t="s">
        <v>30</v>
      </c>
      <c r="E31" s="57">
        <v>2</v>
      </c>
    </row>
    <row r="32" spans="2:5" s="45" customFormat="1" ht="14.25" customHeight="1" x14ac:dyDescent="0.45">
      <c r="B32" s="58"/>
      <c r="C32" s="59"/>
    </row>
    <row r="33" spans="1:6" x14ac:dyDescent="0.35">
      <c r="A33" s="41"/>
      <c r="B33" s="441">
        <f>B30+1</f>
        <v>404</v>
      </c>
      <c r="C33" s="378" t="s">
        <v>244</v>
      </c>
      <c r="D33" s="60" t="s">
        <v>245</v>
      </c>
      <c r="E33" s="61">
        <v>1</v>
      </c>
    </row>
    <row r="34" spans="1:6" x14ac:dyDescent="0.35">
      <c r="A34" s="45" t="str">
        <f>CONCATENATE("If", " ", B30,"=1")</f>
        <v>If 403=1</v>
      </c>
      <c r="B34" s="441"/>
      <c r="C34" s="380"/>
      <c r="D34" s="62" t="s">
        <v>246</v>
      </c>
      <c r="E34" s="63">
        <v>2</v>
      </c>
    </row>
    <row r="35" spans="1:6" x14ac:dyDescent="0.35">
      <c r="A35" s="41"/>
      <c r="B35" s="441"/>
      <c r="C35" s="380"/>
      <c r="D35" s="62" t="s">
        <v>247</v>
      </c>
      <c r="E35" s="63">
        <v>3</v>
      </c>
    </row>
    <row r="36" spans="1:6" x14ac:dyDescent="0.35">
      <c r="A36" s="41"/>
      <c r="B36" s="442"/>
      <c r="C36" s="380"/>
      <c r="D36" s="62" t="s">
        <v>248</v>
      </c>
      <c r="E36" s="63">
        <v>4</v>
      </c>
    </row>
    <row r="37" spans="1:6" x14ac:dyDescent="0.35">
      <c r="A37" s="41"/>
      <c r="B37" s="64"/>
      <c r="C37" s="63"/>
      <c r="D37" s="62"/>
      <c r="E37" s="63"/>
    </row>
    <row r="38" spans="1:6" x14ac:dyDescent="0.35">
      <c r="A38" s="45" t="s">
        <v>249</v>
      </c>
      <c r="B38" s="443">
        <f>B33+1</f>
        <v>405</v>
      </c>
      <c r="C38" s="380" t="s">
        <v>250</v>
      </c>
      <c r="D38" s="62" t="s">
        <v>251</v>
      </c>
      <c r="E38" s="63">
        <v>1</v>
      </c>
    </row>
    <row r="39" spans="1:6" x14ac:dyDescent="0.35">
      <c r="A39" s="41"/>
      <c r="B39" s="441"/>
      <c r="C39" s="445"/>
      <c r="D39" s="62" t="s">
        <v>252</v>
      </c>
      <c r="E39" s="63">
        <v>2</v>
      </c>
    </row>
    <row r="40" spans="1:6" ht="13.15" thickBot="1" x14ac:dyDescent="0.4">
      <c r="A40" s="41"/>
      <c r="B40" s="444"/>
      <c r="C40" s="446"/>
      <c r="D40" s="65" t="s">
        <v>253</v>
      </c>
      <c r="E40" s="66">
        <v>3</v>
      </c>
    </row>
    <row r="41" spans="1:6" x14ac:dyDescent="0.35">
      <c r="A41" s="41"/>
      <c r="B41" s="64"/>
      <c r="C41" s="63"/>
      <c r="D41" s="62"/>
      <c r="E41" s="63"/>
    </row>
    <row r="42" spans="1:6" x14ac:dyDescent="0.35">
      <c r="A42" s="67" t="s">
        <v>732</v>
      </c>
      <c r="B42" s="443">
        <f>B38+1</f>
        <v>406</v>
      </c>
      <c r="C42" s="380" t="s">
        <v>254</v>
      </c>
      <c r="D42" s="34" t="s">
        <v>255</v>
      </c>
      <c r="E42" s="35">
        <v>1</v>
      </c>
    </row>
    <row r="43" spans="1:6" x14ac:dyDescent="0.35">
      <c r="A43" s="41"/>
      <c r="B43" s="441"/>
      <c r="C43" s="445"/>
      <c r="D43" s="34" t="s">
        <v>256</v>
      </c>
      <c r="E43" s="33">
        <v>2</v>
      </c>
      <c r="F43" s="43" t="str">
        <f>"IF Q" &amp; B42 &amp; "=" &amp; E43 &amp; " THEN SKIP TO Q" &amp; B51</f>
        <v>IF Q406=2 THEN SKIP TO Q408</v>
      </c>
    </row>
    <row r="44" spans="1:6" x14ac:dyDescent="0.35">
      <c r="A44" s="41"/>
      <c r="B44" s="441"/>
      <c r="C44" s="447"/>
      <c r="D44" s="34" t="s">
        <v>257</v>
      </c>
      <c r="E44" s="33">
        <v>3</v>
      </c>
      <c r="F44" s="43" t="str">
        <f>"IF Q" &amp; B42 &amp; "=" &amp; E44 &amp; " THEN SKIP TO Q" &amp; B51</f>
        <v>IF Q406=3 THEN SKIP TO Q408</v>
      </c>
    </row>
    <row r="45" spans="1:6" ht="13.15" thickBot="1" x14ac:dyDescent="0.4">
      <c r="A45" s="41"/>
      <c r="B45" s="444"/>
      <c r="C45" s="446"/>
      <c r="D45" s="34" t="s">
        <v>258</v>
      </c>
      <c r="E45" s="33">
        <v>4</v>
      </c>
      <c r="F45" s="43" t="str">
        <f>"IF Q" &amp; B42 &amp; "=" &amp; E45 &amp; " THEN SKIP TO Q" &amp; B51</f>
        <v>IF Q406=4 THEN SKIP TO Q408</v>
      </c>
    </row>
    <row r="46" spans="1:6" x14ac:dyDescent="0.35">
      <c r="A46" s="41"/>
      <c r="B46" s="64"/>
      <c r="C46" s="63"/>
      <c r="D46" s="62"/>
      <c r="E46" s="63"/>
    </row>
    <row r="47" spans="1:6" x14ac:dyDescent="0.35">
      <c r="A47" s="67" t="s">
        <v>732</v>
      </c>
      <c r="B47" s="443">
        <f>B42+1</f>
        <v>407</v>
      </c>
      <c r="C47" s="380" t="s">
        <v>259</v>
      </c>
      <c r="D47" s="34" t="s">
        <v>260</v>
      </c>
      <c r="E47" s="35">
        <v>1</v>
      </c>
    </row>
    <row r="48" spans="1:6" x14ac:dyDescent="0.35">
      <c r="A48" s="41"/>
      <c r="B48" s="441"/>
      <c r="C48" s="445"/>
      <c r="D48" s="34" t="s">
        <v>261</v>
      </c>
      <c r="E48" s="33">
        <v>2</v>
      </c>
    </row>
    <row r="49" spans="1:8" x14ac:dyDescent="0.35">
      <c r="A49" s="41"/>
      <c r="B49" s="442"/>
      <c r="C49" s="445"/>
      <c r="D49" s="34" t="s">
        <v>262</v>
      </c>
      <c r="E49" s="33">
        <v>3</v>
      </c>
    </row>
    <row r="50" spans="1:8" x14ac:dyDescent="0.35">
      <c r="A50" s="41"/>
      <c r="B50" s="64"/>
      <c r="C50" s="63"/>
      <c r="D50" s="62"/>
      <c r="E50" s="63"/>
    </row>
    <row r="51" spans="1:8" x14ac:dyDescent="0.35">
      <c r="A51" s="67" t="s">
        <v>732</v>
      </c>
      <c r="B51" s="443">
        <f>B47+1</f>
        <v>408</v>
      </c>
      <c r="C51" s="380" t="s">
        <v>263</v>
      </c>
      <c r="D51" s="34" t="s">
        <v>255</v>
      </c>
      <c r="E51" s="35">
        <v>1</v>
      </c>
    </row>
    <row r="52" spans="1:8" x14ac:dyDescent="0.35">
      <c r="A52" s="41"/>
      <c r="B52" s="441"/>
      <c r="C52" s="445"/>
      <c r="D52" s="34" t="s">
        <v>256</v>
      </c>
      <c r="E52" s="33">
        <v>2</v>
      </c>
      <c r="F52" s="43" t="str">
        <f>"IF Q" &amp; B51 &amp; "=" &amp; E52 &amp; " THEN SKIP TO Q" &amp; B62</f>
        <v>IF Q408=2 THEN SKIP TO Q410</v>
      </c>
    </row>
    <row r="53" spans="1:8" x14ac:dyDescent="0.35">
      <c r="A53" s="41"/>
      <c r="B53" s="441"/>
      <c r="C53" s="447"/>
      <c r="D53" s="34" t="s">
        <v>257</v>
      </c>
      <c r="E53" s="33">
        <v>3</v>
      </c>
      <c r="F53" s="43" t="str">
        <f>"IF Q" &amp; B51 &amp; "=" &amp; E53 &amp; " THEN SKIP TO Q" &amp; B62</f>
        <v>IF Q408=3 THEN SKIP TO Q410</v>
      </c>
    </row>
    <row r="54" spans="1:8" ht="13.15" thickBot="1" x14ac:dyDescent="0.4">
      <c r="A54" s="41"/>
      <c r="B54" s="444"/>
      <c r="C54" s="446"/>
      <c r="D54" s="34" t="s">
        <v>258</v>
      </c>
      <c r="E54" s="33">
        <v>4</v>
      </c>
      <c r="F54" s="43" t="str">
        <f>"IF Q" &amp; B51 &amp; "=" &amp; E54 &amp; " THEN SKIP TO Q" &amp; B62</f>
        <v>IF Q408=4 THEN SKIP TO Q410</v>
      </c>
    </row>
    <row r="55" spans="1:8" x14ac:dyDescent="0.35">
      <c r="A55" s="41"/>
      <c r="B55" s="64"/>
      <c r="C55" s="63"/>
      <c r="D55" s="62"/>
      <c r="E55" s="63"/>
    </row>
    <row r="56" spans="1:8" x14ac:dyDescent="0.35">
      <c r="A56" s="67" t="s">
        <v>732</v>
      </c>
      <c r="B56" s="443">
        <f>B51+1</f>
        <v>409</v>
      </c>
      <c r="C56" s="380" t="s">
        <v>259</v>
      </c>
      <c r="D56" s="34" t="s">
        <v>260</v>
      </c>
      <c r="E56" s="35">
        <v>1</v>
      </c>
    </row>
    <row r="57" spans="1:8" x14ac:dyDescent="0.35">
      <c r="A57" s="41"/>
      <c r="B57" s="441"/>
      <c r="C57" s="445"/>
      <c r="D57" s="34" t="s">
        <v>261</v>
      </c>
      <c r="E57" s="33">
        <v>2</v>
      </c>
    </row>
    <row r="58" spans="1:8" x14ac:dyDescent="0.35">
      <c r="A58" s="41"/>
      <c r="B58" s="442"/>
      <c r="C58" s="445"/>
      <c r="D58" s="34" t="s">
        <v>262</v>
      </c>
      <c r="E58" s="33">
        <v>3</v>
      </c>
    </row>
    <row r="59" spans="1:8" x14ac:dyDescent="0.35">
      <c r="A59" s="41"/>
      <c r="B59" s="42"/>
      <c r="C59" s="41"/>
      <c r="D59" s="41"/>
      <c r="E59" s="41"/>
      <c r="F59" s="41"/>
    </row>
    <row r="60" spans="1:8" ht="13.15" thickBot="1" x14ac:dyDescent="0.4">
      <c r="A60" s="42"/>
      <c r="B60" s="42"/>
      <c r="C60" s="42"/>
      <c r="D60" s="42"/>
      <c r="E60" s="42"/>
      <c r="F60" s="42"/>
    </row>
    <row r="61" spans="1:8" x14ac:dyDescent="0.35">
      <c r="A61" s="41"/>
      <c r="B61" s="68"/>
      <c r="C61" s="69"/>
      <c r="D61" s="69"/>
      <c r="E61" s="69"/>
      <c r="F61" s="70" t="s">
        <v>264</v>
      </c>
      <c r="H61" s="71"/>
    </row>
    <row r="62" spans="1:8" ht="30" customHeight="1" x14ac:dyDescent="0.35">
      <c r="A62" s="72"/>
      <c r="B62" s="432">
        <f>B56+1</f>
        <v>410</v>
      </c>
      <c r="C62" s="73" t="s">
        <v>265</v>
      </c>
      <c r="D62" s="74"/>
      <c r="E62" s="74"/>
      <c r="F62" s="25" t="s">
        <v>266</v>
      </c>
    </row>
    <row r="63" spans="1:8" ht="23.25" customHeight="1" x14ac:dyDescent="0.35">
      <c r="A63" s="72"/>
      <c r="B63" s="433"/>
      <c r="C63" s="75" t="s">
        <v>267</v>
      </c>
      <c r="D63" s="74"/>
      <c r="E63" s="74"/>
      <c r="F63" s="25" t="s">
        <v>268</v>
      </c>
    </row>
    <row r="64" spans="1:8" ht="29.25" customHeight="1" x14ac:dyDescent="0.35">
      <c r="A64" s="72"/>
      <c r="B64" s="433"/>
      <c r="C64" s="74"/>
      <c r="D64" s="74"/>
      <c r="E64" s="74"/>
      <c r="F64" s="25" t="s">
        <v>269</v>
      </c>
    </row>
    <row r="65" spans="1:8" x14ac:dyDescent="0.35">
      <c r="A65" s="72"/>
      <c r="B65" s="433"/>
      <c r="C65" s="74"/>
      <c r="D65" s="74"/>
      <c r="E65" s="74"/>
      <c r="F65" s="25" t="s">
        <v>270</v>
      </c>
    </row>
    <row r="66" spans="1:8" ht="24.75" customHeight="1" x14ac:dyDescent="0.35">
      <c r="A66" s="72"/>
      <c r="B66" s="433"/>
      <c r="C66" s="74"/>
      <c r="D66" s="74"/>
      <c r="E66" s="74"/>
      <c r="F66" s="25" t="s">
        <v>271</v>
      </c>
    </row>
    <row r="67" spans="1:8" ht="32.25" customHeight="1" x14ac:dyDescent="0.35">
      <c r="A67" s="72"/>
      <c r="B67" s="433"/>
      <c r="C67" s="74"/>
      <c r="D67" s="74"/>
      <c r="E67" s="74"/>
      <c r="F67" s="25" t="s">
        <v>272</v>
      </c>
    </row>
    <row r="68" spans="1:8" x14ac:dyDescent="0.35">
      <c r="A68" s="72"/>
      <c r="B68" s="433"/>
      <c r="C68" s="74"/>
      <c r="D68" s="74"/>
      <c r="E68" s="74"/>
      <c r="F68" s="25" t="s">
        <v>273</v>
      </c>
    </row>
    <row r="69" spans="1:8" ht="32.25" customHeight="1" x14ac:dyDescent="0.35">
      <c r="A69" s="72"/>
      <c r="B69" s="433"/>
      <c r="C69" s="74"/>
      <c r="D69" s="74"/>
      <c r="E69" s="74"/>
      <c r="F69" s="25" t="s">
        <v>274</v>
      </c>
    </row>
    <row r="70" spans="1:8" ht="27.75" customHeight="1" x14ac:dyDescent="0.35">
      <c r="A70" s="72"/>
      <c r="B70" s="433"/>
      <c r="C70" s="74"/>
      <c r="D70" s="74"/>
      <c r="E70" s="74"/>
      <c r="F70" s="25" t="s">
        <v>275</v>
      </c>
    </row>
    <row r="71" spans="1:8" ht="29.25" customHeight="1" x14ac:dyDescent="0.35">
      <c r="A71" s="72"/>
      <c r="B71" s="448"/>
      <c r="C71" s="74"/>
      <c r="D71" s="74"/>
      <c r="E71" s="74"/>
      <c r="F71" s="25" t="s">
        <v>276</v>
      </c>
    </row>
    <row r="72" spans="1:8" ht="25.5" x14ac:dyDescent="0.35">
      <c r="A72" s="72"/>
      <c r="B72" s="76"/>
      <c r="C72" s="77" t="s">
        <v>277</v>
      </c>
      <c r="D72" s="74"/>
      <c r="E72" s="74"/>
      <c r="F72" s="74"/>
      <c r="H72" s="21"/>
    </row>
    <row r="73" spans="1:8" ht="83.25" customHeight="1" x14ac:dyDescent="0.35">
      <c r="A73" s="72"/>
      <c r="B73" s="76">
        <f>B62+1</f>
        <v>411</v>
      </c>
      <c r="C73" s="74" t="s">
        <v>278</v>
      </c>
      <c r="D73" s="74"/>
      <c r="E73" s="74" t="s">
        <v>279</v>
      </c>
      <c r="F73" s="74"/>
      <c r="H73" s="71"/>
    </row>
    <row r="74" spans="1:8" ht="66" customHeight="1" x14ac:dyDescent="0.35">
      <c r="A74" s="72"/>
      <c r="B74" s="76">
        <f>B73+1</f>
        <v>412</v>
      </c>
      <c r="C74" s="74" t="s">
        <v>280</v>
      </c>
      <c r="D74" s="74"/>
      <c r="E74" s="74" t="s">
        <v>279</v>
      </c>
      <c r="F74" s="74"/>
    </row>
    <row r="75" spans="1:8" x14ac:dyDescent="0.35">
      <c r="A75" s="41"/>
      <c r="B75" s="64"/>
      <c r="C75" s="63"/>
      <c r="D75" s="63"/>
      <c r="E75" s="63"/>
      <c r="F75" s="63"/>
    </row>
    <row r="76" spans="1:8" ht="80.25" customHeight="1" x14ac:dyDescent="0.35">
      <c r="A76" s="72"/>
      <c r="B76" s="76">
        <f>B74+1</f>
        <v>413</v>
      </c>
      <c r="C76" s="74" t="s">
        <v>281</v>
      </c>
      <c r="D76" s="74"/>
      <c r="E76" s="74" t="s">
        <v>279</v>
      </c>
      <c r="F76" s="74"/>
    </row>
    <row r="77" spans="1:8" x14ac:dyDescent="0.35">
      <c r="A77" s="41"/>
      <c r="B77" s="64"/>
      <c r="C77" s="63"/>
      <c r="D77" s="63"/>
      <c r="E77" s="63"/>
      <c r="F77" s="63"/>
    </row>
    <row r="78" spans="1:8" ht="52.5" customHeight="1" x14ac:dyDescent="0.35">
      <c r="A78" s="72"/>
      <c r="B78" s="76">
        <f>B76+1</f>
        <v>414</v>
      </c>
      <c r="C78" s="74" t="s">
        <v>282</v>
      </c>
      <c r="D78" s="74"/>
      <c r="E78" s="74" t="s">
        <v>279</v>
      </c>
      <c r="F78" s="74"/>
    </row>
    <row r="79" spans="1:8" x14ac:dyDescent="0.35">
      <c r="A79" s="41"/>
      <c r="B79" s="64"/>
      <c r="C79" s="63"/>
      <c r="D79" s="63"/>
      <c r="E79" s="63"/>
      <c r="F79" s="63"/>
    </row>
    <row r="80" spans="1:8" ht="60.75" customHeight="1" x14ac:dyDescent="0.35">
      <c r="A80" s="72"/>
      <c r="B80" s="76">
        <f>B78+1</f>
        <v>415</v>
      </c>
      <c r="C80" s="74" t="s">
        <v>283</v>
      </c>
      <c r="D80" s="74"/>
      <c r="E80" s="74" t="s">
        <v>279</v>
      </c>
      <c r="F80" s="74"/>
    </row>
    <row r="81" spans="1:10" x14ac:dyDescent="0.35">
      <c r="A81" s="41"/>
      <c r="B81" s="64"/>
      <c r="C81" s="63"/>
      <c r="D81" s="63"/>
      <c r="E81" s="63"/>
      <c r="F81" s="63"/>
    </row>
    <row r="82" spans="1:10" ht="57" customHeight="1" x14ac:dyDescent="0.35">
      <c r="A82" s="72"/>
      <c r="B82" s="76">
        <f>B80+1</f>
        <v>416</v>
      </c>
      <c r="C82" s="74" t="s">
        <v>284</v>
      </c>
      <c r="D82" s="74"/>
      <c r="E82" s="74" t="s">
        <v>279</v>
      </c>
      <c r="F82" s="74"/>
    </row>
    <row r="83" spans="1:10" x14ac:dyDescent="0.35">
      <c r="A83" s="41"/>
      <c r="B83" s="64"/>
      <c r="C83" s="63"/>
      <c r="D83" s="63"/>
      <c r="E83" s="63"/>
      <c r="F83" s="63"/>
    </row>
    <row r="84" spans="1:10" ht="51" customHeight="1" x14ac:dyDescent="0.35">
      <c r="A84" s="72"/>
      <c r="B84" s="76">
        <f>B82+1</f>
        <v>417</v>
      </c>
      <c r="C84" s="74" t="s">
        <v>285</v>
      </c>
      <c r="D84" s="74"/>
      <c r="E84" s="74" t="s">
        <v>279</v>
      </c>
      <c r="F84" s="74"/>
    </row>
    <row r="85" spans="1:10" x14ac:dyDescent="0.35">
      <c r="A85" s="41"/>
      <c r="B85" s="64"/>
      <c r="C85" s="63"/>
      <c r="D85" s="63"/>
      <c r="E85" s="63"/>
      <c r="F85" s="63"/>
    </row>
    <row r="86" spans="1:10" ht="52.5" customHeight="1" x14ac:dyDescent="0.35">
      <c r="A86" s="72"/>
      <c r="B86" s="46">
        <f>B84+1</f>
        <v>418</v>
      </c>
      <c r="C86" s="78" t="s">
        <v>286</v>
      </c>
      <c r="D86" s="78"/>
      <c r="E86" s="78" t="s">
        <v>279</v>
      </c>
      <c r="F86" s="78"/>
    </row>
    <row r="87" spans="1:10" ht="13.5" customHeight="1" thickBot="1" x14ac:dyDescent="0.4">
      <c r="A87" s="72"/>
      <c r="B87" s="79"/>
      <c r="C87" s="80"/>
      <c r="D87" s="80"/>
      <c r="E87" s="80"/>
      <c r="F87" s="80"/>
      <c r="J87" s="81"/>
    </row>
    <row r="88" spans="1:10" ht="44.25" customHeight="1" thickTop="1" x14ac:dyDescent="0.35">
      <c r="B88" s="82">
        <f>B86+1</f>
        <v>419</v>
      </c>
      <c r="C88" s="449" t="str">
        <f>CONCATENATE(B88,"a- During the past 30 days, did anyone in your household have to engage in any following actions due to a lack of food or a lack of money to buy food?")</f>
        <v>419a- During the past 30 days, did anyone in your household have to engage in any following actions due to a lack of food or a lack of money to buy food?</v>
      </c>
      <c r="D88" s="83" t="s">
        <v>287</v>
      </c>
      <c r="E88" s="84"/>
      <c r="F88" s="78" t="str">
        <f>CONCATENATE(B88,"b- If no, why?")</f>
        <v>419b- If no, why?</v>
      </c>
    </row>
    <row r="89" spans="1:10" x14ac:dyDescent="0.35">
      <c r="B89" s="85"/>
      <c r="C89" s="450"/>
      <c r="D89" s="85"/>
      <c r="F89" s="86" t="s">
        <v>288</v>
      </c>
    </row>
    <row r="90" spans="1:10" ht="38.25" x14ac:dyDescent="0.35">
      <c r="B90" s="85"/>
      <c r="C90" s="450"/>
      <c r="D90" s="87" t="s">
        <v>289</v>
      </c>
      <c r="F90" s="88" t="s">
        <v>290</v>
      </c>
    </row>
    <row r="91" spans="1:10" ht="25.5" x14ac:dyDescent="0.35">
      <c r="B91" s="85"/>
      <c r="C91" s="450"/>
      <c r="D91" s="87" t="s">
        <v>291</v>
      </c>
      <c r="F91" s="88" t="s">
        <v>292</v>
      </c>
    </row>
    <row r="92" spans="1:10" ht="13.15" thickBot="1" x14ac:dyDescent="0.4">
      <c r="B92" s="85"/>
      <c r="C92" s="450"/>
      <c r="D92" s="89" t="s">
        <v>293</v>
      </c>
      <c r="F92" s="90" t="s">
        <v>294</v>
      </c>
    </row>
    <row r="93" spans="1:10" ht="13.15" thickTop="1" x14ac:dyDescent="0.35">
      <c r="B93" s="85"/>
      <c r="C93" s="450"/>
      <c r="D93" s="91" t="s">
        <v>287</v>
      </c>
      <c r="F93" s="92" t="s">
        <v>287</v>
      </c>
    </row>
    <row r="94" spans="1:10" x14ac:dyDescent="0.35">
      <c r="B94" s="85"/>
      <c r="C94" s="93" t="s">
        <v>295</v>
      </c>
      <c r="D94" s="94" t="s">
        <v>296</v>
      </c>
      <c r="F94" s="95" t="s">
        <v>296</v>
      </c>
    </row>
    <row r="95" spans="1:10" x14ac:dyDescent="0.35">
      <c r="B95" s="85"/>
      <c r="C95" s="87" t="s">
        <v>735</v>
      </c>
      <c r="D95" s="94" t="s">
        <v>296</v>
      </c>
      <c r="F95" s="95" t="s">
        <v>296</v>
      </c>
    </row>
    <row r="96" spans="1:10" x14ac:dyDescent="0.35">
      <c r="B96" s="85"/>
      <c r="C96" s="87" t="s">
        <v>736</v>
      </c>
      <c r="D96" s="94" t="s">
        <v>296</v>
      </c>
      <c r="F96" s="95" t="s">
        <v>296</v>
      </c>
    </row>
    <row r="97" spans="2:6" x14ac:dyDescent="0.35">
      <c r="B97" s="85"/>
      <c r="C97" s="87" t="s">
        <v>737</v>
      </c>
      <c r="D97" s="94" t="s">
        <v>296</v>
      </c>
      <c r="F97" s="95" t="s">
        <v>296</v>
      </c>
    </row>
    <row r="98" spans="2:6" x14ac:dyDescent="0.35">
      <c r="B98" s="85"/>
      <c r="C98" s="87" t="s">
        <v>738</v>
      </c>
      <c r="D98" s="94" t="s">
        <v>296</v>
      </c>
      <c r="F98" s="95" t="s">
        <v>296</v>
      </c>
    </row>
    <row r="99" spans="2:6" x14ac:dyDescent="0.35">
      <c r="B99" s="85"/>
      <c r="C99" s="87" t="s">
        <v>739</v>
      </c>
      <c r="D99" s="94" t="s">
        <v>296</v>
      </c>
      <c r="F99" s="95" t="s">
        <v>296</v>
      </c>
    </row>
    <row r="100" spans="2:6" x14ac:dyDescent="0.35">
      <c r="B100" s="85"/>
      <c r="C100" s="87" t="s">
        <v>297</v>
      </c>
      <c r="D100" s="94" t="s">
        <v>296</v>
      </c>
      <c r="F100" s="95" t="s">
        <v>296</v>
      </c>
    </row>
    <row r="101" spans="2:6" x14ac:dyDescent="0.35">
      <c r="B101" s="85"/>
      <c r="C101" s="87" t="s">
        <v>740</v>
      </c>
      <c r="D101" s="94" t="s">
        <v>296</v>
      </c>
      <c r="F101" s="95" t="s">
        <v>296</v>
      </c>
    </row>
    <row r="102" spans="2:6" x14ac:dyDescent="0.35">
      <c r="B102" s="85"/>
      <c r="C102" s="87" t="s">
        <v>298</v>
      </c>
      <c r="D102" s="94" t="s">
        <v>296</v>
      </c>
      <c r="F102" s="95" t="s">
        <v>296</v>
      </c>
    </row>
    <row r="103" spans="2:6" x14ac:dyDescent="0.35">
      <c r="B103" s="202"/>
      <c r="C103" s="96" t="s">
        <v>741</v>
      </c>
      <c r="D103" s="97" t="s">
        <v>296</v>
      </c>
      <c r="F103" s="98" t="s">
        <v>296</v>
      </c>
    </row>
  </sheetData>
  <mergeCells count="20">
    <mergeCell ref="B62:B71"/>
    <mergeCell ref="C88:C93"/>
    <mergeCell ref="B47:B49"/>
    <mergeCell ref="C47:C49"/>
    <mergeCell ref="B51:B54"/>
    <mergeCell ref="C51:C54"/>
    <mergeCell ref="B56:B58"/>
    <mergeCell ref="C56:C58"/>
    <mergeCell ref="B33:B36"/>
    <mergeCell ref="C33:C36"/>
    <mergeCell ref="B38:B40"/>
    <mergeCell ref="C38:C40"/>
    <mergeCell ref="B42:B45"/>
    <mergeCell ref="C42:C45"/>
    <mergeCell ref="B5:B9"/>
    <mergeCell ref="C5:C9"/>
    <mergeCell ref="B11:B29"/>
    <mergeCell ref="C11:C29"/>
    <mergeCell ref="B30:B31"/>
    <mergeCell ref="C30:C31"/>
  </mergeCells>
  <pageMargins left="0.7" right="0.7" top="0.75" bottom="0.75" header="0.3" footer="0.3"/>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60FA5-11DE-4724-8BB4-A5461D14EDFA}">
  <dimension ref="A1:F209"/>
  <sheetViews>
    <sheetView zoomScale="80" zoomScaleNormal="80" workbookViewId="0">
      <selection activeCell="C20" sqref="C20"/>
    </sheetView>
  </sheetViews>
  <sheetFormatPr defaultColWidth="9" defaultRowHeight="14.25" x14ac:dyDescent="0.45"/>
  <cols>
    <col min="1" max="1" width="31" style="227" bestFit="1" customWidth="1"/>
    <col min="2" max="2" width="19.265625" style="227" customWidth="1"/>
    <col min="3" max="3" width="45.59765625" style="227" customWidth="1"/>
    <col min="4" max="4" width="31.86328125" style="227" customWidth="1"/>
    <col min="5" max="5" width="26.86328125" style="227" customWidth="1"/>
    <col min="6" max="6" width="9" style="227"/>
    <col min="7" max="7" width="23" style="227" customWidth="1"/>
    <col min="8" max="16384" width="9" style="227"/>
  </cols>
  <sheetData>
    <row r="1" spans="1:6" x14ac:dyDescent="0.45">
      <c r="A1" s="224" t="s">
        <v>514</v>
      </c>
      <c r="B1" s="225" t="s">
        <v>515</v>
      </c>
      <c r="C1" s="226"/>
      <c r="D1" s="226"/>
      <c r="E1" s="226"/>
    </row>
    <row r="2" spans="1:6" x14ac:dyDescent="0.45">
      <c r="A2" s="228"/>
      <c r="B2" s="225"/>
      <c r="C2" s="228"/>
      <c r="D2" s="226"/>
      <c r="E2" s="226"/>
    </row>
    <row r="3" spans="1:6" x14ac:dyDescent="0.45">
      <c r="A3" s="228"/>
      <c r="B3" s="225"/>
      <c r="C3" s="228"/>
      <c r="D3" s="229"/>
      <c r="E3" s="229"/>
    </row>
    <row r="4" spans="1:6" ht="14.65" customHeight="1" x14ac:dyDescent="0.45">
      <c r="A4" s="224" t="s">
        <v>214</v>
      </c>
      <c r="B4" s="225" t="s">
        <v>0</v>
      </c>
      <c r="C4" s="224" t="s">
        <v>1</v>
      </c>
      <c r="D4" s="224" t="s">
        <v>2</v>
      </c>
      <c r="E4" s="224" t="s">
        <v>3</v>
      </c>
    </row>
    <row r="5" spans="1:6" x14ac:dyDescent="0.45">
      <c r="A5" s="230" t="s">
        <v>516</v>
      </c>
      <c r="B5" s="225"/>
      <c r="C5" s="224"/>
      <c r="D5" s="228"/>
      <c r="E5" s="228"/>
    </row>
    <row r="6" spans="1:6" x14ac:dyDescent="0.45">
      <c r="A6" s="228"/>
      <c r="B6" s="451">
        <f>501</f>
        <v>501</v>
      </c>
      <c r="C6" s="453" t="s">
        <v>517</v>
      </c>
      <c r="D6" s="231" t="s">
        <v>518</v>
      </c>
      <c r="E6" s="232" t="s">
        <v>519</v>
      </c>
      <c r="F6" s="227" t="s">
        <v>520</v>
      </c>
    </row>
    <row r="7" spans="1:6" ht="28.15" customHeight="1" x14ac:dyDescent="0.45">
      <c r="A7" s="229"/>
      <c r="B7" s="452"/>
      <c r="C7" s="454"/>
      <c r="D7" s="229" t="s">
        <v>521</v>
      </c>
      <c r="E7" s="233" t="s">
        <v>296</v>
      </c>
    </row>
    <row r="8" spans="1:6" x14ac:dyDescent="0.45">
      <c r="A8" s="228"/>
      <c r="B8" s="234"/>
      <c r="C8" s="235"/>
      <c r="D8" s="236"/>
      <c r="E8" s="237"/>
    </row>
    <row r="9" spans="1:6" x14ac:dyDescent="0.45">
      <c r="A9" s="238"/>
      <c r="B9" s="455">
        <f>B6+1</f>
        <v>502</v>
      </c>
      <c r="C9" s="458" t="s">
        <v>522</v>
      </c>
      <c r="D9" s="177" t="s">
        <v>523</v>
      </c>
      <c r="E9" s="240"/>
    </row>
    <row r="10" spans="1:6" x14ac:dyDescent="0.45">
      <c r="A10" s="238"/>
      <c r="B10" s="456"/>
      <c r="C10" s="458"/>
      <c r="D10" s="177" t="s">
        <v>524</v>
      </c>
      <c r="E10" s="241" t="s">
        <v>525</v>
      </c>
    </row>
    <row r="11" spans="1:6" x14ac:dyDescent="0.45">
      <c r="A11" s="226"/>
      <c r="B11" s="457"/>
      <c r="C11" s="458"/>
      <c r="D11" s="177" t="s">
        <v>526</v>
      </c>
      <c r="E11" s="243"/>
    </row>
    <row r="12" spans="1:6" x14ac:dyDescent="0.45">
      <c r="A12" s="238"/>
      <c r="B12" s="244"/>
      <c r="C12" s="245"/>
      <c r="D12" s="177"/>
      <c r="E12" s="246"/>
    </row>
    <row r="13" spans="1:6" x14ac:dyDescent="0.45">
      <c r="A13" s="226"/>
      <c r="B13" s="455">
        <f>B9+1</f>
        <v>503</v>
      </c>
      <c r="C13" s="458" t="s">
        <v>527</v>
      </c>
      <c r="D13" s="177" t="s">
        <v>528</v>
      </c>
      <c r="E13" s="247"/>
    </row>
    <row r="14" spans="1:6" x14ac:dyDescent="0.45">
      <c r="A14" s="238"/>
      <c r="B14" s="456"/>
      <c r="C14" s="458"/>
      <c r="D14" s="177" t="s">
        <v>529</v>
      </c>
      <c r="E14" s="241" t="s">
        <v>525</v>
      </c>
    </row>
    <row r="15" spans="1:6" x14ac:dyDescent="0.45">
      <c r="A15" s="238"/>
      <c r="B15" s="456"/>
      <c r="C15" s="458"/>
      <c r="D15" s="177" t="s">
        <v>530</v>
      </c>
      <c r="E15" s="241"/>
    </row>
    <row r="16" spans="1:6" x14ac:dyDescent="0.45">
      <c r="A16" s="238"/>
      <c r="B16" s="457"/>
      <c r="C16" s="458"/>
      <c r="D16" s="177" t="s">
        <v>531</v>
      </c>
      <c r="E16" s="243"/>
    </row>
    <row r="17" spans="1:6" x14ac:dyDescent="0.45">
      <c r="A17" s="238"/>
      <c r="B17" s="242"/>
      <c r="C17" s="239"/>
      <c r="D17" s="177"/>
      <c r="E17" s="246"/>
    </row>
    <row r="18" spans="1:6" ht="16.149999999999999" customHeight="1" x14ac:dyDescent="0.45">
      <c r="A18" s="238"/>
      <c r="B18" s="455">
        <f>B13+1</f>
        <v>504</v>
      </c>
      <c r="C18" s="453" t="s">
        <v>749</v>
      </c>
      <c r="D18" s="177" t="s">
        <v>532</v>
      </c>
      <c r="E18" s="247"/>
    </row>
    <row r="19" spans="1:6" ht="14.65" customHeight="1" x14ac:dyDescent="0.45">
      <c r="A19" s="238"/>
      <c r="B19" s="457"/>
      <c r="C19" s="454"/>
      <c r="D19" s="177" t="s">
        <v>533</v>
      </c>
      <c r="E19" s="243" t="s">
        <v>525</v>
      </c>
    </row>
    <row r="20" spans="1:6" x14ac:dyDescent="0.45">
      <c r="A20" s="248"/>
      <c r="B20" s="249"/>
      <c r="C20" s="250"/>
      <c r="D20" s="250"/>
      <c r="E20" s="250"/>
    </row>
    <row r="21" spans="1:6" x14ac:dyDescent="0.45">
      <c r="A21" s="248"/>
      <c r="B21" s="459">
        <f>B18+1</f>
        <v>505</v>
      </c>
      <c r="C21" s="458" t="s">
        <v>534</v>
      </c>
      <c r="D21" s="177" t="s">
        <v>535</v>
      </c>
      <c r="E21" s="251"/>
    </row>
    <row r="22" spans="1:6" x14ac:dyDescent="0.45">
      <c r="A22" s="248"/>
      <c r="B22" s="460"/>
      <c r="C22" s="458" t="s">
        <v>536</v>
      </c>
      <c r="D22" s="177" t="s">
        <v>537</v>
      </c>
      <c r="E22" s="241" t="s">
        <v>525</v>
      </c>
    </row>
    <row r="23" spans="1:6" x14ac:dyDescent="0.45">
      <c r="A23" s="248"/>
      <c r="B23" s="460"/>
      <c r="C23" s="458"/>
      <c r="D23" s="177" t="s">
        <v>538</v>
      </c>
      <c r="E23" s="248"/>
    </row>
    <row r="24" spans="1:6" x14ac:dyDescent="0.45">
      <c r="A24" s="252"/>
      <c r="B24" s="461"/>
      <c r="C24" s="458"/>
      <c r="D24" s="250" t="s">
        <v>539</v>
      </c>
      <c r="E24" s="252"/>
    </row>
    <row r="25" spans="1:6" x14ac:dyDescent="0.45">
      <c r="B25" s="253"/>
      <c r="C25" s="254"/>
    </row>
    <row r="26" spans="1:6" x14ac:dyDescent="0.45">
      <c r="B26" s="459">
        <f>B21+1</f>
        <v>506</v>
      </c>
      <c r="C26" s="458" t="s">
        <v>540</v>
      </c>
      <c r="D26" s="177" t="s">
        <v>541</v>
      </c>
      <c r="E26" s="247" t="s">
        <v>525</v>
      </c>
    </row>
    <row r="27" spans="1:6" x14ac:dyDescent="0.45">
      <c r="B27" s="460"/>
      <c r="C27" s="458" t="s">
        <v>536</v>
      </c>
      <c r="D27" s="177" t="s">
        <v>542</v>
      </c>
      <c r="E27" s="241" t="s">
        <v>525</v>
      </c>
      <c r="F27" s="227" t="str">
        <f>CONCATENATE("If Seller, Skip to ",B132)</f>
        <v>If Seller, Skip to 518</v>
      </c>
    </row>
    <row r="28" spans="1:6" x14ac:dyDescent="0.45">
      <c r="B28" s="460"/>
      <c r="C28" s="458"/>
      <c r="D28" s="177" t="s">
        <v>543</v>
      </c>
      <c r="E28" s="241" t="s">
        <v>525</v>
      </c>
    </row>
    <row r="29" spans="1:6" x14ac:dyDescent="0.45">
      <c r="B29" s="461"/>
      <c r="C29" s="458"/>
      <c r="D29" s="250" t="s">
        <v>539</v>
      </c>
      <c r="E29" s="252"/>
    </row>
    <row r="30" spans="1:6" x14ac:dyDescent="0.45">
      <c r="B30" s="253"/>
      <c r="C30" s="254"/>
    </row>
    <row r="31" spans="1:6" ht="20.25" x14ac:dyDescent="0.45">
      <c r="B31" s="253"/>
      <c r="C31" s="255" t="s">
        <v>544</v>
      </c>
    </row>
    <row r="32" spans="1:6" x14ac:dyDescent="0.45">
      <c r="A32" s="256" t="s">
        <v>545</v>
      </c>
      <c r="B32" s="257"/>
      <c r="C32" s="258"/>
      <c r="D32" s="258"/>
    </row>
    <row r="33" spans="1:5" x14ac:dyDescent="0.45">
      <c r="A33" s="259"/>
      <c r="B33" s="462">
        <f>B26+1</f>
        <v>507</v>
      </c>
      <c r="C33" s="464" t="s">
        <v>546</v>
      </c>
      <c r="D33" s="260" t="s">
        <v>532</v>
      </c>
      <c r="E33" s="247"/>
    </row>
    <row r="34" spans="1:5" x14ac:dyDescent="0.45">
      <c r="A34" s="261"/>
      <c r="B34" s="463"/>
      <c r="C34" s="465"/>
      <c r="D34" s="262" t="s">
        <v>533</v>
      </c>
      <c r="E34" s="243" t="s">
        <v>296</v>
      </c>
    </row>
    <row r="35" spans="1:5" x14ac:dyDescent="0.45">
      <c r="A35" s="263"/>
      <c r="B35" s="257"/>
      <c r="C35" s="258"/>
      <c r="D35" s="258"/>
      <c r="E35" s="264" t="s">
        <v>547</v>
      </c>
    </row>
    <row r="36" spans="1:5" x14ac:dyDescent="0.45">
      <c r="A36" s="265"/>
      <c r="B36" s="466">
        <f>B33+1</f>
        <v>508</v>
      </c>
      <c r="C36" s="469" t="s">
        <v>548</v>
      </c>
      <c r="D36" s="266" t="s">
        <v>549</v>
      </c>
      <c r="E36" s="267" t="s">
        <v>296</v>
      </c>
    </row>
    <row r="37" spans="1:5" x14ac:dyDescent="0.45">
      <c r="A37" s="265"/>
      <c r="B37" s="467"/>
      <c r="C37" s="470"/>
      <c r="D37" s="266" t="s">
        <v>550</v>
      </c>
      <c r="E37" s="267" t="s">
        <v>296</v>
      </c>
    </row>
    <row r="38" spans="1:5" x14ac:dyDescent="0.45">
      <c r="A38" s="265"/>
      <c r="B38" s="467"/>
      <c r="C38" s="470"/>
      <c r="D38" s="266" t="s">
        <v>551</v>
      </c>
      <c r="E38" s="267" t="s">
        <v>296</v>
      </c>
    </row>
    <row r="39" spans="1:5" x14ac:dyDescent="0.45">
      <c r="A39" s="265"/>
      <c r="B39" s="468"/>
      <c r="C39" s="471"/>
      <c r="D39" s="266" t="s">
        <v>539</v>
      </c>
      <c r="E39" s="267" t="s">
        <v>296</v>
      </c>
    </row>
    <row r="40" spans="1:5" x14ac:dyDescent="0.45">
      <c r="A40" s="263"/>
      <c r="B40" s="257"/>
      <c r="C40" s="258"/>
      <c r="D40" s="258"/>
    </row>
    <row r="41" spans="1:5" x14ac:dyDescent="0.45">
      <c r="A41" s="248"/>
      <c r="B41" s="472">
        <f>B36+1</f>
        <v>509</v>
      </c>
      <c r="C41" s="475" t="s">
        <v>750</v>
      </c>
      <c r="D41" s="177" t="s">
        <v>552</v>
      </c>
      <c r="E41" s="268"/>
    </row>
    <row r="42" spans="1:5" x14ac:dyDescent="0.45">
      <c r="A42" s="248"/>
      <c r="B42" s="473"/>
      <c r="C42" s="476"/>
      <c r="D42" s="177" t="s">
        <v>553</v>
      </c>
      <c r="E42" s="269" t="s">
        <v>296</v>
      </c>
    </row>
    <row r="43" spans="1:5" x14ac:dyDescent="0.45">
      <c r="A43" s="248"/>
      <c r="B43" s="473"/>
      <c r="C43" s="476"/>
      <c r="D43" s="177" t="s">
        <v>554</v>
      </c>
      <c r="E43" s="263"/>
    </row>
    <row r="44" spans="1:5" x14ac:dyDescent="0.45">
      <c r="A44" s="248"/>
      <c r="B44" s="474"/>
      <c r="C44" s="477"/>
      <c r="D44" s="266" t="s">
        <v>555</v>
      </c>
      <c r="E44" s="270"/>
    </row>
    <row r="45" spans="1:5" x14ac:dyDescent="0.45">
      <c r="A45" s="263"/>
      <c r="B45" s="257"/>
      <c r="C45" s="258"/>
      <c r="D45" s="258"/>
    </row>
    <row r="46" spans="1:5" x14ac:dyDescent="0.45">
      <c r="A46" s="248"/>
      <c r="B46" s="478">
        <f>B41+1</f>
        <v>510</v>
      </c>
      <c r="C46" s="271"/>
      <c r="D46" s="177" t="s">
        <v>556</v>
      </c>
      <c r="E46" s="251"/>
    </row>
    <row r="47" spans="1:5" x14ac:dyDescent="0.45">
      <c r="A47" s="248"/>
      <c r="B47" s="479"/>
      <c r="C47" s="265" t="s">
        <v>557</v>
      </c>
      <c r="D47" s="177" t="s">
        <v>558</v>
      </c>
      <c r="E47" s="248"/>
    </row>
    <row r="48" spans="1:5" x14ac:dyDescent="0.45">
      <c r="A48" s="248"/>
      <c r="B48" s="479"/>
      <c r="C48" s="265"/>
      <c r="D48" s="177" t="s">
        <v>559</v>
      </c>
      <c r="E48" s="272" t="s">
        <v>296</v>
      </c>
    </row>
    <row r="49" spans="1:5" x14ac:dyDescent="0.45">
      <c r="A49" s="248"/>
      <c r="B49" s="479"/>
      <c r="C49" s="265"/>
      <c r="D49" s="177" t="s">
        <v>560</v>
      </c>
      <c r="E49" s="248"/>
    </row>
    <row r="50" spans="1:5" x14ac:dyDescent="0.45">
      <c r="A50" s="252"/>
      <c r="B50" s="480"/>
      <c r="C50" s="273"/>
      <c r="D50" s="177" t="s">
        <v>561</v>
      </c>
      <c r="E50" s="252"/>
    </row>
    <row r="51" spans="1:5" x14ac:dyDescent="0.45">
      <c r="A51" s="274" t="s">
        <v>562</v>
      </c>
      <c r="B51" s="257"/>
      <c r="C51" s="258"/>
      <c r="D51" s="258"/>
      <c r="E51" s="264" t="s">
        <v>547</v>
      </c>
    </row>
    <row r="52" spans="1:5" x14ac:dyDescent="0.45">
      <c r="A52" s="251"/>
      <c r="B52" s="478">
        <f>+B46+1</f>
        <v>511</v>
      </c>
      <c r="C52" s="271"/>
      <c r="D52" s="177" t="s">
        <v>742</v>
      </c>
      <c r="E52" s="275" t="s">
        <v>296</v>
      </c>
    </row>
    <row r="53" spans="1:5" x14ac:dyDescent="0.45">
      <c r="A53" s="248"/>
      <c r="B53" s="479"/>
      <c r="C53" s="265"/>
      <c r="D53" s="177" t="s">
        <v>743</v>
      </c>
      <c r="E53" s="272" t="s">
        <v>296</v>
      </c>
    </row>
    <row r="54" spans="1:5" x14ac:dyDescent="0.45">
      <c r="A54" s="248"/>
      <c r="B54" s="479"/>
      <c r="C54" s="265"/>
      <c r="D54" s="177" t="s">
        <v>744</v>
      </c>
      <c r="E54" s="272" t="s">
        <v>296</v>
      </c>
    </row>
    <row r="55" spans="1:5" x14ac:dyDescent="0.45">
      <c r="A55" s="248"/>
      <c r="B55" s="479"/>
      <c r="C55" s="265" t="s">
        <v>566</v>
      </c>
      <c r="D55" s="177" t="s">
        <v>745</v>
      </c>
      <c r="E55" s="272" t="s">
        <v>296</v>
      </c>
    </row>
    <row r="56" spans="1:5" ht="27" x14ac:dyDescent="0.45">
      <c r="A56" s="248"/>
      <c r="B56" s="479"/>
      <c r="C56" s="276"/>
      <c r="D56" s="177" t="s">
        <v>746</v>
      </c>
      <c r="E56" s="272" t="s">
        <v>296</v>
      </c>
    </row>
    <row r="57" spans="1:5" x14ac:dyDescent="0.45">
      <c r="A57" s="277"/>
      <c r="B57" s="479"/>
      <c r="D57" s="177" t="s">
        <v>747</v>
      </c>
      <c r="E57" s="272" t="s">
        <v>296</v>
      </c>
    </row>
    <row r="58" spans="1:5" x14ac:dyDescent="0.45">
      <c r="A58" s="252"/>
      <c r="B58" s="480"/>
      <c r="C58" s="273"/>
      <c r="D58" s="177" t="s">
        <v>748</v>
      </c>
      <c r="E58" s="252"/>
    </row>
    <row r="59" spans="1:5" x14ac:dyDescent="0.45">
      <c r="B59" s="278"/>
      <c r="C59" s="258"/>
      <c r="D59" s="238"/>
      <c r="E59" s="264" t="s">
        <v>547</v>
      </c>
    </row>
    <row r="60" spans="1:5" ht="15" x14ac:dyDescent="0.45">
      <c r="A60" s="251"/>
      <c r="B60" s="271"/>
      <c r="C60" s="279"/>
      <c r="D60" s="271" t="s">
        <v>571</v>
      </c>
      <c r="E60" s="247" t="s">
        <v>296</v>
      </c>
    </row>
    <row r="61" spans="1:5" x14ac:dyDescent="0.45">
      <c r="A61" s="248"/>
      <c r="B61" s="265"/>
      <c r="C61" s="280"/>
      <c r="D61" s="265" t="s">
        <v>572</v>
      </c>
      <c r="E61" s="241" t="s">
        <v>296</v>
      </c>
    </row>
    <row r="62" spans="1:5" ht="15" x14ac:dyDescent="0.45">
      <c r="A62" s="248">
        <v>1</v>
      </c>
      <c r="B62" s="281" t="str">
        <f>CONCATENATE(B52,".",A62)</f>
        <v>511.1</v>
      </c>
      <c r="C62" s="282" t="s">
        <v>751</v>
      </c>
      <c r="D62" s="265" t="s">
        <v>573</v>
      </c>
      <c r="E62" s="241" t="s">
        <v>296</v>
      </c>
    </row>
    <row r="63" spans="1:5" x14ac:dyDescent="0.45">
      <c r="A63" s="248"/>
      <c r="C63" s="280"/>
      <c r="D63" s="265" t="s">
        <v>574</v>
      </c>
      <c r="E63" s="241" t="s">
        <v>296</v>
      </c>
    </row>
    <row r="64" spans="1:5" x14ac:dyDescent="0.45">
      <c r="A64" s="248"/>
      <c r="B64" s="265"/>
      <c r="C64" s="280"/>
      <c r="D64" s="265" t="s">
        <v>575</v>
      </c>
      <c r="E64" s="241" t="s">
        <v>296</v>
      </c>
    </row>
    <row r="65" spans="1:5" x14ac:dyDescent="0.45">
      <c r="A65" s="252"/>
      <c r="B65" s="273"/>
      <c r="C65" s="283"/>
      <c r="D65" s="273" t="s">
        <v>576</v>
      </c>
      <c r="E65" s="243" t="s">
        <v>296</v>
      </c>
    </row>
    <row r="66" spans="1:5" x14ac:dyDescent="0.45">
      <c r="B66" s="278"/>
      <c r="C66" s="258"/>
      <c r="D66" s="238"/>
      <c r="E66" s="264" t="s">
        <v>547</v>
      </c>
    </row>
    <row r="67" spans="1:5" ht="15" x14ac:dyDescent="0.45">
      <c r="A67" s="251"/>
      <c r="B67" s="271"/>
      <c r="C67" s="279" t="s">
        <v>752</v>
      </c>
      <c r="D67" s="271" t="s">
        <v>577</v>
      </c>
      <c r="E67" s="247" t="s">
        <v>296</v>
      </c>
    </row>
    <row r="68" spans="1:5" x14ac:dyDescent="0.45">
      <c r="A68" s="248"/>
      <c r="B68" s="265"/>
      <c r="C68" s="280"/>
      <c r="D68" s="265" t="s">
        <v>578</v>
      </c>
      <c r="E68" s="241" t="s">
        <v>296</v>
      </c>
    </row>
    <row r="69" spans="1:5" x14ac:dyDescent="0.45">
      <c r="A69" s="248">
        <v>2</v>
      </c>
      <c r="B69" s="281" t="str">
        <f>CONCATENATE(B52,".",A69)</f>
        <v>511.2</v>
      </c>
      <c r="C69" s="280"/>
      <c r="D69" s="265" t="s">
        <v>579</v>
      </c>
      <c r="E69" s="241" t="s">
        <v>296</v>
      </c>
    </row>
    <row r="70" spans="1:5" x14ac:dyDescent="0.45">
      <c r="A70" s="252"/>
      <c r="B70" s="273"/>
      <c r="C70" s="283"/>
      <c r="D70" s="273" t="s">
        <v>561</v>
      </c>
      <c r="E70" s="243" t="s">
        <v>296</v>
      </c>
    </row>
    <row r="71" spans="1:5" x14ac:dyDescent="0.45">
      <c r="B71" s="278"/>
      <c r="C71" s="258"/>
      <c r="D71" s="238"/>
      <c r="E71" s="264" t="s">
        <v>547</v>
      </c>
    </row>
    <row r="72" spans="1:5" ht="15" x14ac:dyDescent="0.45">
      <c r="A72" s="251"/>
      <c r="B72" s="271"/>
      <c r="C72" s="279"/>
      <c r="D72" s="271" t="s">
        <v>580</v>
      </c>
      <c r="E72" s="247" t="s">
        <v>296</v>
      </c>
    </row>
    <row r="73" spans="1:5" x14ac:dyDescent="0.45">
      <c r="A73" s="248"/>
      <c r="B73" s="265"/>
      <c r="C73" s="280"/>
      <c r="D73" s="265" t="s">
        <v>581</v>
      </c>
      <c r="E73" s="241" t="s">
        <v>296</v>
      </c>
    </row>
    <row r="74" spans="1:5" ht="15" x14ac:dyDescent="0.45">
      <c r="A74" s="248">
        <v>3</v>
      </c>
      <c r="B74" s="281" t="str">
        <f>CONCATENATE(B52,".",A74)</f>
        <v>511.3</v>
      </c>
      <c r="C74" s="282" t="s">
        <v>753</v>
      </c>
      <c r="D74" s="265" t="s">
        <v>582</v>
      </c>
      <c r="E74" s="241" t="s">
        <v>296</v>
      </c>
    </row>
    <row r="75" spans="1:5" x14ac:dyDescent="0.45">
      <c r="A75" s="248"/>
      <c r="B75" s="281"/>
      <c r="C75" s="280"/>
      <c r="D75" s="265" t="s">
        <v>583</v>
      </c>
      <c r="E75" s="241" t="s">
        <v>296</v>
      </c>
    </row>
    <row r="76" spans="1:5" x14ac:dyDescent="0.45">
      <c r="A76" s="248"/>
      <c r="B76" s="265"/>
      <c r="C76" s="280"/>
      <c r="D76" s="265" t="s">
        <v>584</v>
      </c>
      <c r="E76" s="241" t="s">
        <v>296</v>
      </c>
    </row>
    <row r="77" spans="1:5" x14ac:dyDescent="0.45">
      <c r="A77" s="248"/>
      <c r="B77" s="265"/>
      <c r="C77" s="280"/>
      <c r="D77" s="265" t="s">
        <v>585</v>
      </c>
      <c r="E77" s="241" t="s">
        <v>296</v>
      </c>
    </row>
    <row r="78" spans="1:5" x14ac:dyDescent="0.45">
      <c r="A78" s="248"/>
      <c r="B78" s="265"/>
      <c r="C78" s="280"/>
      <c r="D78" s="265" t="s">
        <v>586</v>
      </c>
      <c r="E78" s="241" t="s">
        <v>296</v>
      </c>
    </row>
    <row r="79" spans="1:5" x14ac:dyDescent="0.45">
      <c r="A79" s="252"/>
      <c r="B79" s="273"/>
      <c r="C79" s="283"/>
      <c r="D79" s="273" t="s">
        <v>413</v>
      </c>
      <c r="E79" s="243" t="s">
        <v>296</v>
      </c>
    </row>
    <row r="80" spans="1:5" x14ac:dyDescent="0.45">
      <c r="B80" s="258"/>
      <c r="C80" s="284"/>
      <c r="D80" s="258"/>
      <c r="E80" s="264" t="s">
        <v>547</v>
      </c>
    </row>
    <row r="81" spans="1:5" ht="15" x14ac:dyDescent="0.45">
      <c r="A81" s="251"/>
      <c r="B81" s="271"/>
      <c r="C81" s="279" t="s">
        <v>754</v>
      </c>
      <c r="D81" s="271" t="s">
        <v>587</v>
      </c>
      <c r="E81" s="247" t="s">
        <v>296</v>
      </c>
    </row>
    <row r="82" spans="1:5" x14ac:dyDescent="0.45">
      <c r="A82" s="248"/>
      <c r="B82" s="265"/>
      <c r="C82" s="280"/>
      <c r="D82" s="265" t="s">
        <v>588</v>
      </c>
      <c r="E82" s="241" t="s">
        <v>296</v>
      </c>
    </row>
    <row r="83" spans="1:5" x14ac:dyDescent="0.45">
      <c r="A83" s="248">
        <v>4</v>
      </c>
      <c r="B83" s="281" t="str">
        <f>CONCATENATE(B52,".",A83)</f>
        <v>511.4</v>
      </c>
      <c r="C83" s="280"/>
      <c r="D83" s="265" t="s">
        <v>589</v>
      </c>
      <c r="E83" s="241" t="s">
        <v>296</v>
      </c>
    </row>
    <row r="84" spans="1:5" x14ac:dyDescent="0.45">
      <c r="A84" s="248"/>
      <c r="B84" s="281"/>
      <c r="C84" s="280"/>
      <c r="D84" s="265" t="s">
        <v>590</v>
      </c>
      <c r="E84" s="241" t="s">
        <v>296</v>
      </c>
    </row>
    <row r="85" spans="1:5" x14ac:dyDescent="0.45">
      <c r="A85" s="248"/>
      <c r="B85" s="265"/>
      <c r="C85" s="280"/>
      <c r="D85" s="265" t="s">
        <v>591</v>
      </c>
      <c r="E85" s="241" t="s">
        <v>296</v>
      </c>
    </row>
    <row r="86" spans="1:5" x14ac:dyDescent="0.45">
      <c r="A86" s="252"/>
      <c r="B86" s="273"/>
      <c r="C86" s="283"/>
      <c r="D86" s="273" t="s">
        <v>576</v>
      </c>
      <c r="E86" s="243" t="s">
        <v>296</v>
      </c>
    </row>
    <row r="87" spans="1:5" x14ac:dyDescent="0.45">
      <c r="B87" s="258"/>
      <c r="C87" s="284"/>
      <c r="D87" s="258"/>
      <c r="E87" s="264" t="s">
        <v>547</v>
      </c>
    </row>
    <row r="88" spans="1:5" ht="15" x14ac:dyDescent="0.45">
      <c r="A88" s="251"/>
      <c r="B88" s="271"/>
      <c r="C88" s="285"/>
      <c r="D88" s="271" t="s">
        <v>592</v>
      </c>
      <c r="E88" s="247" t="s">
        <v>296</v>
      </c>
    </row>
    <row r="89" spans="1:5" x14ac:dyDescent="0.45">
      <c r="A89" s="248"/>
      <c r="B89" s="265"/>
      <c r="C89" s="280"/>
      <c r="D89" s="265" t="s">
        <v>593</v>
      </c>
      <c r="E89" s="241" t="s">
        <v>296</v>
      </c>
    </row>
    <row r="90" spans="1:5" ht="15" x14ac:dyDescent="0.45">
      <c r="A90" s="248">
        <v>5</v>
      </c>
      <c r="B90" s="281" t="str">
        <f>CONCATENATE(B52,".",A90)</f>
        <v>511.5</v>
      </c>
      <c r="C90" s="286" t="s">
        <v>594</v>
      </c>
      <c r="D90" s="265" t="s">
        <v>595</v>
      </c>
      <c r="E90" s="241" t="s">
        <v>296</v>
      </c>
    </row>
    <row r="91" spans="1:5" x14ac:dyDescent="0.45">
      <c r="A91" s="248"/>
      <c r="B91" s="281"/>
      <c r="C91" s="280"/>
      <c r="D91" s="265" t="s">
        <v>596</v>
      </c>
      <c r="E91" s="241" t="s">
        <v>296</v>
      </c>
    </row>
    <row r="92" spans="1:5" x14ac:dyDescent="0.45">
      <c r="A92" s="248"/>
      <c r="B92" s="265"/>
      <c r="C92" s="280"/>
      <c r="D92" s="265" t="s">
        <v>597</v>
      </c>
      <c r="E92" s="241" t="s">
        <v>296</v>
      </c>
    </row>
    <row r="93" spans="1:5" x14ac:dyDescent="0.45">
      <c r="A93" s="248"/>
      <c r="B93" s="265"/>
      <c r="C93" s="280"/>
      <c r="D93" s="265" t="s">
        <v>598</v>
      </c>
      <c r="E93" s="241" t="s">
        <v>296</v>
      </c>
    </row>
    <row r="94" spans="1:5" x14ac:dyDescent="0.45">
      <c r="A94" s="252"/>
      <c r="B94" s="273"/>
      <c r="C94" s="283"/>
      <c r="D94" s="273" t="s">
        <v>570</v>
      </c>
      <c r="E94" s="243" t="s">
        <v>296</v>
      </c>
    </row>
    <row r="95" spans="1:5" x14ac:dyDescent="0.45">
      <c r="A95" s="263"/>
      <c r="B95" s="278"/>
      <c r="C95" s="258"/>
      <c r="D95" s="238"/>
    </row>
    <row r="96" spans="1:5" x14ac:dyDescent="0.45">
      <c r="A96" s="287"/>
      <c r="B96" s="481">
        <f>B52+1</f>
        <v>512</v>
      </c>
      <c r="C96" s="464" t="s">
        <v>599</v>
      </c>
      <c r="D96" s="260" t="s">
        <v>532</v>
      </c>
      <c r="E96" s="247"/>
    </row>
    <row r="97" spans="1:5" ht="45" customHeight="1" x14ac:dyDescent="0.45">
      <c r="A97" s="288"/>
      <c r="B97" s="482"/>
      <c r="C97" s="465"/>
      <c r="D97" s="262" t="s">
        <v>533</v>
      </c>
      <c r="E97" s="243" t="s">
        <v>296</v>
      </c>
    </row>
    <row r="98" spans="1:5" x14ac:dyDescent="0.45">
      <c r="A98" s="289"/>
      <c r="B98" s="257"/>
      <c r="C98" s="258"/>
      <c r="D98" s="258"/>
    </row>
    <row r="99" spans="1:5" x14ac:dyDescent="0.45">
      <c r="A99" s="290"/>
      <c r="B99" s="478">
        <f>+B96+1</f>
        <v>513</v>
      </c>
      <c r="C99" s="469" t="s">
        <v>600</v>
      </c>
      <c r="D99" s="266" t="s">
        <v>601</v>
      </c>
      <c r="E99" s="291"/>
    </row>
    <row r="100" spans="1:5" x14ac:dyDescent="0.45">
      <c r="A100" s="290"/>
      <c r="B100" s="479"/>
      <c r="C100" s="470"/>
      <c r="D100" s="266" t="s">
        <v>602</v>
      </c>
      <c r="E100" s="292"/>
    </row>
    <row r="101" spans="1:5" x14ac:dyDescent="0.45">
      <c r="A101" s="290"/>
      <c r="B101" s="479"/>
      <c r="C101" s="470"/>
      <c r="D101" s="266" t="s">
        <v>603</v>
      </c>
      <c r="E101" s="293" t="s">
        <v>296</v>
      </c>
    </row>
    <row r="102" spans="1:5" x14ac:dyDescent="0.45">
      <c r="A102" s="294"/>
      <c r="B102" s="480"/>
      <c r="C102" s="471"/>
      <c r="D102" s="266" t="s">
        <v>604</v>
      </c>
      <c r="E102" s="295"/>
    </row>
    <row r="103" spans="1:5" ht="15.75" x14ac:dyDescent="0.5">
      <c r="A103" s="296" t="s">
        <v>605</v>
      </c>
      <c r="B103" s="257"/>
      <c r="C103" s="258"/>
      <c r="D103" s="258"/>
    </row>
    <row r="104" spans="1:5" x14ac:dyDescent="0.45">
      <c r="A104" s="297"/>
      <c r="B104" s="478">
        <f>B99+1</f>
        <v>514</v>
      </c>
      <c r="C104" s="298"/>
      <c r="D104" s="177" t="s">
        <v>606</v>
      </c>
      <c r="E104" s="268"/>
    </row>
    <row r="105" spans="1:5" x14ac:dyDescent="0.45">
      <c r="A105" s="277"/>
      <c r="B105" s="479"/>
      <c r="C105" s="299"/>
      <c r="D105" s="177" t="s">
        <v>607</v>
      </c>
      <c r="E105" s="269"/>
    </row>
    <row r="106" spans="1:5" x14ac:dyDescent="0.45">
      <c r="A106" s="277"/>
      <c r="B106" s="479"/>
      <c r="C106" s="299"/>
      <c r="D106" s="177" t="s">
        <v>608</v>
      </c>
      <c r="E106" s="263"/>
    </row>
    <row r="107" spans="1:5" ht="31.35" customHeight="1" x14ac:dyDescent="0.45">
      <c r="A107" s="277"/>
      <c r="B107" s="479"/>
      <c r="C107" s="299" t="s">
        <v>609</v>
      </c>
      <c r="D107" s="266" t="s">
        <v>610</v>
      </c>
      <c r="E107" s="269" t="s">
        <v>296</v>
      </c>
    </row>
    <row r="108" spans="1:5" x14ac:dyDescent="0.45">
      <c r="B108" s="479"/>
      <c r="C108" s="258"/>
      <c r="D108" s="266" t="s">
        <v>611</v>
      </c>
      <c r="E108" s="248"/>
    </row>
    <row r="109" spans="1:5" x14ac:dyDescent="0.45">
      <c r="A109" s="277"/>
      <c r="B109" s="480"/>
      <c r="C109" s="300"/>
      <c r="D109" s="266" t="s">
        <v>576</v>
      </c>
      <c r="E109" s="270"/>
    </row>
    <row r="110" spans="1:5" x14ac:dyDescent="0.45">
      <c r="A110" s="263"/>
      <c r="B110" s="257"/>
      <c r="C110" s="258"/>
      <c r="D110" s="258"/>
    </row>
    <row r="111" spans="1:5" x14ac:dyDescent="0.45">
      <c r="A111" s="288"/>
      <c r="B111" s="481">
        <f>B104+1</f>
        <v>515</v>
      </c>
      <c r="C111" s="464" t="s">
        <v>612</v>
      </c>
      <c r="D111" s="260" t="s">
        <v>532</v>
      </c>
      <c r="E111" s="247"/>
    </row>
    <row r="112" spans="1:5" x14ac:dyDescent="0.45">
      <c r="A112" s="288"/>
      <c r="B112" s="482"/>
      <c r="C112" s="465"/>
      <c r="D112" s="262" t="s">
        <v>533</v>
      </c>
      <c r="E112" s="243" t="s">
        <v>296</v>
      </c>
    </row>
    <row r="113" spans="1:6" x14ac:dyDescent="0.45">
      <c r="A113" s="263"/>
      <c r="B113" s="257"/>
      <c r="C113" s="258"/>
      <c r="D113" s="258"/>
      <c r="E113" s="264" t="s">
        <v>547</v>
      </c>
    </row>
    <row r="114" spans="1:6" x14ac:dyDescent="0.45">
      <c r="A114" s="248"/>
      <c r="B114" s="478">
        <f>B111+1</f>
        <v>516</v>
      </c>
      <c r="C114" s="271"/>
      <c r="D114" s="177" t="s">
        <v>563</v>
      </c>
      <c r="E114" s="275" t="s">
        <v>296</v>
      </c>
    </row>
    <row r="115" spans="1:6" x14ac:dyDescent="0.45">
      <c r="A115" s="248"/>
      <c r="B115" s="479"/>
      <c r="C115" s="265"/>
      <c r="D115" s="177" t="s">
        <v>564</v>
      </c>
      <c r="E115" s="275" t="s">
        <v>296</v>
      </c>
    </row>
    <row r="116" spans="1:6" x14ac:dyDescent="0.45">
      <c r="A116" s="248"/>
      <c r="B116" s="479"/>
      <c r="C116" s="265" t="s">
        <v>755</v>
      </c>
      <c r="D116" s="177" t="s">
        <v>565</v>
      </c>
      <c r="E116" s="275" t="s">
        <v>296</v>
      </c>
    </row>
    <row r="117" spans="1:6" x14ac:dyDescent="0.45">
      <c r="A117" s="248"/>
      <c r="B117" s="479"/>
      <c r="C117" s="265"/>
      <c r="D117" s="177" t="s">
        <v>567</v>
      </c>
      <c r="E117" s="275" t="s">
        <v>296</v>
      </c>
    </row>
    <row r="118" spans="1:6" ht="27" x14ac:dyDescent="0.45">
      <c r="A118" s="248"/>
      <c r="B118" s="479"/>
      <c r="C118" s="265"/>
      <c r="D118" s="177" t="s">
        <v>568</v>
      </c>
      <c r="E118" s="275" t="s">
        <v>296</v>
      </c>
    </row>
    <row r="119" spans="1:6" x14ac:dyDescent="0.45">
      <c r="A119" s="248"/>
      <c r="B119" s="479"/>
      <c r="C119" s="265"/>
      <c r="D119" s="177" t="s">
        <v>569</v>
      </c>
      <c r="E119" s="275" t="s">
        <v>296</v>
      </c>
    </row>
    <row r="120" spans="1:6" x14ac:dyDescent="0.45">
      <c r="A120" s="252"/>
      <c r="B120" s="480"/>
      <c r="C120" s="273"/>
      <c r="D120" s="177" t="s">
        <v>570</v>
      </c>
      <c r="E120" s="301" t="s">
        <v>296</v>
      </c>
    </row>
    <row r="121" spans="1:6" x14ac:dyDescent="0.45">
      <c r="B121" s="258"/>
      <c r="C121" s="284"/>
      <c r="D121" s="258"/>
      <c r="E121" s="302"/>
    </row>
    <row r="122" spans="1:6" ht="15.75" x14ac:dyDescent="0.5">
      <c r="A122" s="296" t="s">
        <v>613</v>
      </c>
      <c r="B122" s="257"/>
      <c r="C122" s="258"/>
      <c r="D122" s="258"/>
    </row>
    <row r="123" spans="1:6" x14ac:dyDescent="0.45">
      <c r="A123" s="259"/>
      <c r="B123" s="455">
        <f>B114+1</f>
        <v>517</v>
      </c>
      <c r="C123" s="303"/>
      <c r="D123" s="304" t="s">
        <v>614</v>
      </c>
      <c r="E123" s="305"/>
    </row>
    <row r="124" spans="1:6" ht="30" customHeight="1" x14ac:dyDescent="0.45">
      <c r="A124" s="261"/>
      <c r="B124" s="456"/>
      <c r="C124" s="276" t="s">
        <v>615</v>
      </c>
      <c r="D124" s="306" t="s">
        <v>616</v>
      </c>
      <c r="E124" s="241" t="s">
        <v>296</v>
      </c>
      <c r="F124" s="227" t="s">
        <v>617</v>
      </c>
    </row>
    <row r="125" spans="1:6" x14ac:dyDescent="0.45">
      <c r="A125" s="277"/>
      <c r="B125" s="456"/>
      <c r="C125" s="258"/>
      <c r="D125" s="304" t="s">
        <v>618</v>
      </c>
      <c r="E125" s="263"/>
    </row>
    <row r="126" spans="1:6" x14ac:dyDescent="0.45">
      <c r="A126" s="307"/>
      <c r="B126" s="457"/>
      <c r="C126" s="308"/>
      <c r="D126" s="306" t="s">
        <v>619</v>
      </c>
      <c r="E126" s="270"/>
    </row>
    <row r="127" spans="1:6" x14ac:dyDescent="0.45">
      <c r="B127" s="258"/>
      <c r="C127" s="258"/>
      <c r="D127" s="258"/>
    </row>
    <row r="128" spans="1:6" s="309" customFormat="1" ht="21" x14ac:dyDescent="0.65">
      <c r="B128" s="310"/>
      <c r="C128" s="255" t="s">
        <v>620</v>
      </c>
      <c r="D128" s="310"/>
    </row>
    <row r="129" spans="1:5" ht="15.4" x14ac:dyDescent="0.45">
      <c r="B129" s="258"/>
      <c r="C129" s="311"/>
      <c r="D129" s="258"/>
    </row>
    <row r="130" spans="1:5" ht="15.4" x14ac:dyDescent="0.45">
      <c r="A130" s="297"/>
      <c r="B130" s="271"/>
      <c r="C130" s="312"/>
      <c r="D130" s="271" t="s">
        <v>621</v>
      </c>
      <c r="E130" s="268"/>
    </row>
    <row r="131" spans="1:5" ht="15.4" x14ac:dyDescent="0.45">
      <c r="A131" s="277"/>
      <c r="B131" s="265"/>
      <c r="C131" s="313"/>
      <c r="D131" s="265" t="s">
        <v>622</v>
      </c>
      <c r="E131" s="263"/>
    </row>
    <row r="132" spans="1:5" ht="15.4" x14ac:dyDescent="0.45">
      <c r="A132" s="277"/>
      <c r="B132" s="281">
        <f>+B123+1</f>
        <v>518</v>
      </c>
      <c r="C132" s="313" t="s">
        <v>756</v>
      </c>
      <c r="D132" s="265" t="s">
        <v>623</v>
      </c>
      <c r="E132" s="314" t="s">
        <v>296</v>
      </c>
    </row>
    <row r="133" spans="1:5" ht="15.4" x14ac:dyDescent="0.45">
      <c r="A133" s="277"/>
      <c r="B133" s="265"/>
      <c r="C133" s="313"/>
      <c r="D133" s="265" t="s">
        <v>624</v>
      </c>
      <c r="E133" s="263"/>
    </row>
    <row r="134" spans="1:5" ht="15.4" x14ac:dyDescent="0.45">
      <c r="A134" s="307"/>
      <c r="B134" s="273"/>
      <c r="C134" s="315"/>
      <c r="D134" s="273" t="s">
        <v>561</v>
      </c>
      <c r="E134" s="270"/>
    </row>
    <row r="135" spans="1:5" ht="15.4" x14ac:dyDescent="0.45">
      <c r="B135" s="258"/>
      <c r="C135" s="311"/>
      <c r="D135" s="258"/>
    </row>
    <row r="136" spans="1:5" ht="15.4" x14ac:dyDescent="0.45">
      <c r="A136" s="297"/>
      <c r="B136" s="271"/>
      <c r="C136" s="312"/>
      <c r="D136" s="271" t="s">
        <v>625</v>
      </c>
      <c r="E136" s="268"/>
    </row>
    <row r="137" spans="1:5" ht="15.4" x14ac:dyDescent="0.45">
      <c r="A137" s="277"/>
      <c r="B137" s="265"/>
      <c r="C137" s="313"/>
      <c r="D137" s="265" t="s">
        <v>626</v>
      </c>
      <c r="E137" s="263"/>
    </row>
    <row r="138" spans="1:5" ht="15.4" x14ac:dyDescent="0.45">
      <c r="A138" s="277"/>
      <c r="B138" s="281">
        <f>+B132+1</f>
        <v>519</v>
      </c>
      <c r="C138" s="313" t="s">
        <v>757</v>
      </c>
      <c r="D138" s="265" t="s">
        <v>627</v>
      </c>
      <c r="E138" s="314" t="s">
        <v>296</v>
      </c>
    </row>
    <row r="139" spans="1:5" ht="15.4" x14ac:dyDescent="0.45">
      <c r="A139" s="277"/>
      <c r="B139" s="265"/>
      <c r="C139" s="313"/>
      <c r="D139" s="265" t="s">
        <v>628</v>
      </c>
      <c r="E139" s="263"/>
    </row>
    <row r="140" spans="1:5" ht="15.4" x14ac:dyDescent="0.45">
      <c r="A140" s="307"/>
      <c r="B140" s="273"/>
      <c r="C140" s="315"/>
      <c r="D140" s="273" t="s">
        <v>561</v>
      </c>
      <c r="E140" s="270"/>
    </row>
    <row r="141" spans="1:5" x14ac:dyDescent="0.45">
      <c r="B141" s="258"/>
      <c r="C141" s="258"/>
      <c r="D141" s="258"/>
    </row>
    <row r="142" spans="1:5" ht="15.4" x14ac:dyDescent="0.45">
      <c r="A142" s="251"/>
      <c r="B142" s="271"/>
      <c r="C142" s="312"/>
      <c r="D142" s="271" t="s">
        <v>629</v>
      </c>
      <c r="E142" s="251"/>
    </row>
    <row r="143" spans="1:5" ht="15.4" x14ac:dyDescent="0.45">
      <c r="A143" s="248"/>
      <c r="B143" s="265"/>
      <c r="C143" s="313"/>
      <c r="D143" s="265" t="s">
        <v>630</v>
      </c>
      <c r="E143" s="248"/>
    </row>
    <row r="144" spans="1:5" ht="15.4" x14ac:dyDescent="0.45">
      <c r="A144" s="248"/>
      <c r="B144" s="281">
        <f>+B138+1</f>
        <v>520</v>
      </c>
      <c r="C144" s="313" t="s">
        <v>631</v>
      </c>
      <c r="D144" s="265" t="s">
        <v>632</v>
      </c>
      <c r="E144" s="241" t="s">
        <v>296</v>
      </c>
    </row>
    <row r="145" spans="1:5" ht="15.4" x14ac:dyDescent="0.45">
      <c r="A145" s="248"/>
      <c r="B145" s="265"/>
      <c r="C145" s="313"/>
      <c r="D145" s="265" t="s">
        <v>633</v>
      </c>
      <c r="E145" s="248"/>
    </row>
    <row r="146" spans="1:5" ht="15.4" x14ac:dyDescent="0.45">
      <c r="A146" s="252"/>
      <c r="B146" s="273"/>
      <c r="C146" s="315"/>
      <c r="D146" s="273" t="s">
        <v>561</v>
      </c>
      <c r="E146" s="252"/>
    </row>
    <row r="147" spans="1:5" x14ac:dyDescent="0.45">
      <c r="B147" s="258"/>
      <c r="C147" s="258"/>
      <c r="D147" s="258"/>
    </row>
    <row r="148" spans="1:5" ht="15.4" x14ac:dyDescent="0.45">
      <c r="A148" s="251"/>
      <c r="B148" s="271"/>
      <c r="C148" s="312"/>
      <c r="D148" s="271" t="s">
        <v>634</v>
      </c>
      <c r="E148" s="251"/>
    </row>
    <row r="149" spans="1:5" ht="15.4" x14ac:dyDescent="0.45">
      <c r="A149" s="248"/>
      <c r="B149" s="265"/>
      <c r="C149" s="313"/>
      <c r="D149" s="265" t="s">
        <v>635</v>
      </c>
      <c r="E149" s="248"/>
    </row>
    <row r="150" spans="1:5" ht="15.4" x14ac:dyDescent="0.45">
      <c r="A150" s="248"/>
      <c r="B150" s="281">
        <f>+B144+1</f>
        <v>521</v>
      </c>
      <c r="C150" s="313" t="s">
        <v>636</v>
      </c>
      <c r="D150" s="265" t="s">
        <v>637</v>
      </c>
      <c r="E150" s="241" t="s">
        <v>296</v>
      </c>
    </row>
    <row r="151" spans="1:5" ht="15.4" x14ac:dyDescent="0.45">
      <c r="A151" s="248"/>
      <c r="B151" s="281"/>
      <c r="C151" s="313"/>
      <c r="D151" s="265" t="s">
        <v>638</v>
      </c>
      <c r="E151" s="241"/>
    </row>
    <row r="152" spans="1:5" ht="15.4" x14ac:dyDescent="0.45">
      <c r="A152" s="248"/>
      <c r="B152" s="265"/>
      <c r="C152" s="313"/>
      <c r="D152" s="265" t="s">
        <v>639</v>
      </c>
      <c r="E152" s="248"/>
    </row>
    <row r="153" spans="1:5" ht="15.4" x14ac:dyDescent="0.45">
      <c r="A153" s="252"/>
      <c r="B153" s="273"/>
      <c r="C153" s="315"/>
      <c r="D153" s="273" t="s">
        <v>576</v>
      </c>
      <c r="E153" s="252"/>
    </row>
    <row r="154" spans="1:5" x14ac:dyDescent="0.45">
      <c r="B154" s="258"/>
      <c r="C154" s="258"/>
      <c r="D154" s="258"/>
      <c r="E154" s="264" t="s">
        <v>547</v>
      </c>
    </row>
    <row r="155" spans="1:5" ht="15" x14ac:dyDescent="0.45">
      <c r="A155" s="251"/>
      <c r="B155" s="271"/>
      <c r="C155" s="279"/>
      <c r="D155" s="271" t="s">
        <v>640</v>
      </c>
      <c r="E155" s="247" t="s">
        <v>296</v>
      </c>
    </row>
    <row r="156" spans="1:5" ht="15" x14ac:dyDescent="0.45">
      <c r="A156" s="248"/>
      <c r="B156" s="265"/>
      <c r="C156" s="282"/>
      <c r="D156" s="265" t="s">
        <v>641</v>
      </c>
      <c r="E156" s="241" t="s">
        <v>296</v>
      </c>
    </row>
    <row r="157" spans="1:5" ht="15" x14ac:dyDescent="0.45">
      <c r="A157" s="248"/>
      <c r="B157" s="281">
        <f>+B150+1</f>
        <v>522</v>
      </c>
      <c r="C157" s="282" t="s">
        <v>758</v>
      </c>
      <c r="D157" s="265" t="s">
        <v>642</v>
      </c>
      <c r="E157" s="241" t="s">
        <v>296</v>
      </c>
    </row>
    <row r="158" spans="1:5" ht="15" x14ac:dyDescent="0.45">
      <c r="A158" s="248"/>
      <c r="B158" s="265"/>
      <c r="C158" s="282"/>
      <c r="D158" s="265" t="s">
        <v>643</v>
      </c>
      <c r="E158" s="241" t="s">
        <v>296</v>
      </c>
    </row>
    <row r="159" spans="1:5" ht="15" x14ac:dyDescent="0.45">
      <c r="A159" s="248"/>
      <c r="B159" s="265"/>
      <c r="C159" s="282"/>
      <c r="D159" s="227" t="s">
        <v>644</v>
      </c>
      <c r="E159" s="241" t="s">
        <v>296</v>
      </c>
    </row>
    <row r="160" spans="1:5" ht="15" x14ac:dyDescent="0.45">
      <c r="A160" s="248"/>
      <c r="B160" s="265"/>
      <c r="C160" s="282"/>
      <c r="D160" s="227" t="s">
        <v>645</v>
      </c>
      <c r="E160" s="241" t="s">
        <v>296</v>
      </c>
    </row>
    <row r="161" spans="1:5" ht="15" x14ac:dyDescent="0.45">
      <c r="A161" s="248"/>
      <c r="B161" s="265"/>
      <c r="C161" s="282"/>
      <c r="D161" s="227" t="s">
        <v>646</v>
      </c>
      <c r="E161" s="241" t="s">
        <v>296</v>
      </c>
    </row>
    <row r="162" spans="1:5" ht="15" x14ac:dyDescent="0.45">
      <c r="A162" s="252"/>
      <c r="B162" s="273"/>
      <c r="C162" s="316"/>
      <c r="D162" s="273" t="s">
        <v>647</v>
      </c>
      <c r="E162" s="243" t="s">
        <v>296</v>
      </c>
    </row>
    <row r="163" spans="1:5" ht="15" x14ac:dyDescent="0.45">
      <c r="B163" s="258"/>
      <c r="C163" s="317"/>
      <c r="D163" s="258"/>
      <c r="E163" s="264" t="s">
        <v>547</v>
      </c>
    </row>
    <row r="164" spans="1:5" ht="15" x14ac:dyDescent="0.45">
      <c r="A164" s="251"/>
      <c r="B164" s="271"/>
      <c r="C164" s="279" t="s">
        <v>759</v>
      </c>
      <c r="D164" s="271"/>
      <c r="E164" s="251"/>
    </row>
    <row r="165" spans="1:5" x14ac:dyDescent="0.45">
      <c r="A165" s="248"/>
      <c r="B165" s="265"/>
      <c r="C165" s="280"/>
      <c r="D165" s="265" t="s">
        <v>648</v>
      </c>
      <c r="E165" s="241" t="s">
        <v>296</v>
      </c>
    </row>
    <row r="166" spans="1:5" ht="15" x14ac:dyDescent="0.45">
      <c r="A166" s="248"/>
      <c r="B166" s="281">
        <f>+B157+1</f>
        <v>523</v>
      </c>
      <c r="C166" s="279" t="s">
        <v>760</v>
      </c>
      <c r="D166" s="265" t="s">
        <v>649</v>
      </c>
      <c r="E166" s="241" t="s">
        <v>296</v>
      </c>
    </row>
    <row r="167" spans="1:5" x14ac:dyDescent="0.45">
      <c r="A167" s="248"/>
      <c r="B167" s="265"/>
      <c r="C167" s="280"/>
      <c r="D167" s="265" t="s">
        <v>650</v>
      </c>
      <c r="E167" s="241" t="s">
        <v>296</v>
      </c>
    </row>
    <row r="168" spans="1:5" x14ac:dyDescent="0.45">
      <c r="A168" s="248"/>
      <c r="B168" s="265"/>
      <c r="C168" s="280"/>
      <c r="D168" s="265" t="s">
        <v>651</v>
      </c>
      <c r="E168" s="241" t="s">
        <v>296</v>
      </c>
    </row>
    <row r="169" spans="1:5" x14ac:dyDescent="0.45">
      <c r="A169" s="252"/>
      <c r="B169" s="273"/>
      <c r="C169" s="283"/>
      <c r="D169" s="273" t="s">
        <v>561</v>
      </c>
      <c r="E169" s="243" t="s">
        <v>296</v>
      </c>
    </row>
    <row r="170" spans="1:5" x14ac:dyDescent="0.45">
      <c r="B170" s="258"/>
      <c r="C170" s="258"/>
      <c r="D170" s="258"/>
    </row>
    <row r="171" spans="1:5" ht="15" x14ac:dyDescent="0.45">
      <c r="A171" s="251"/>
      <c r="B171" s="271"/>
      <c r="C171" s="279" t="s">
        <v>761</v>
      </c>
      <c r="D171" s="271" t="s">
        <v>652</v>
      </c>
      <c r="E171" s="247" t="s">
        <v>296</v>
      </c>
    </row>
    <row r="172" spans="1:5" x14ac:dyDescent="0.45">
      <c r="A172" s="248"/>
      <c r="B172" s="265"/>
      <c r="C172" s="280"/>
      <c r="D172" s="265" t="s">
        <v>653</v>
      </c>
      <c r="E172" s="241" t="s">
        <v>296</v>
      </c>
    </row>
    <row r="173" spans="1:5" ht="15" x14ac:dyDescent="0.45">
      <c r="A173" s="248"/>
      <c r="B173" s="281">
        <f>+B166+1</f>
        <v>524</v>
      </c>
      <c r="C173" s="279" t="s">
        <v>762</v>
      </c>
      <c r="D173" s="265" t="s">
        <v>654</v>
      </c>
      <c r="E173" s="241" t="s">
        <v>296</v>
      </c>
    </row>
    <row r="174" spans="1:5" x14ac:dyDescent="0.45">
      <c r="A174" s="248"/>
      <c r="B174" s="265"/>
      <c r="C174" s="280"/>
      <c r="D174" s="265" t="s">
        <v>655</v>
      </c>
      <c r="E174" s="241" t="s">
        <v>296</v>
      </c>
    </row>
    <row r="175" spans="1:5" x14ac:dyDescent="0.45">
      <c r="A175" s="252"/>
      <c r="B175" s="273"/>
      <c r="C175" s="283"/>
      <c r="D175" s="273" t="s">
        <v>561</v>
      </c>
      <c r="E175" s="243" t="s">
        <v>296</v>
      </c>
    </row>
    <row r="176" spans="1:5" ht="15" x14ac:dyDescent="0.45">
      <c r="B176" s="258"/>
      <c r="C176" s="317"/>
      <c r="D176" s="258"/>
    </row>
    <row r="177" spans="1:5" ht="15" x14ac:dyDescent="0.45">
      <c r="A177" s="251"/>
      <c r="B177" s="271"/>
      <c r="C177" s="279" t="s">
        <v>763</v>
      </c>
      <c r="D177" s="271" t="s">
        <v>656</v>
      </c>
      <c r="E177" s="247" t="s">
        <v>296</v>
      </c>
    </row>
    <row r="178" spans="1:5" x14ac:dyDescent="0.45">
      <c r="A178" s="248"/>
      <c r="B178" s="265"/>
      <c r="C178" s="280"/>
      <c r="D178" s="265" t="s">
        <v>657</v>
      </c>
      <c r="E178" s="241" t="s">
        <v>296</v>
      </c>
    </row>
    <row r="179" spans="1:5" x14ac:dyDescent="0.45">
      <c r="A179" s="248"/>
      <c r="B179" s="281">
        <f>+B173+1</f>
        <v>525</v>
      </c>
      <c r="C179" s="280"/>
      <c r="D179" s="265" t="s">
        <v>658</v>
      </c>
      <c r="E179" s="241" t="s">
        <v>296</v>
      </c>
    </row>
    <row r="180" spans="1:5" x14ac:dyDescent="0.45">
      <c r="A180" s="248"/>
      <c r="B180" s="265"/>
      <c r="C180" s="280"/>
      <c r="D180" s="265" t="s">
        <v>659</v>
      </c>
      <c r="E180" s="241" t="s">
        <v>296</v>
      </c>
    </row>
    <row r="181" spans="1:5" x14ac:dyDescent="0.45">
      <c r="A181" s="252"/>
      <c r="B181" s="273"/>
      <c r="C181" s="283"/>
      <c r="D181" s="273" t="s">
        <v>561</v>
      </c>
      <c r="E181" s="243" t="s">
        <v>296</v>
      </c>
    </row>
    <row r="182" spans="1:5" x14ac:dyDescent="0.45">
      <c r="B182" s="258"/>
      <c r="C182" s="284"/>
      <c r="D182" s="258"/>
    </row>
    <row r="183" spans="1:5" ht="15" x14ac:dyDescent="0.45">
      <c r="A183" s="251"/>
      <c r="B183" s="318">
        <f>+B179+1</f>
        <v>526</v>
      </c>
      <c r="C183" s="279" t="s">
        <v>764</v>
      </c>
      <c r="D183" s="271" t="s">
        <v>660</v>
      </c>
      <c r="E183" s="247" t="s">
        <v>296</v>
      </c>
    </row>
    <row r="184" spans="1:5" x14ac:dyDescent="0.45">
      <c r="A184" s="277"/>
      <c r="B184" s="265"/>
      <c r="C184" s="319"/>
      <c r="D184" s="258" t="s">
        <v>661</v>
      </c>
      <c r="E184" s="241" t="s">
        <v>296</v>
      </c>
    </row>
    <row r="185" spans="1:5" x14ac:dyDescent="0.45">
      <c r="A185" s="307"/>
      <c r="B185" s="273"/>
      <c r="C185" s="320"/>
      <c r="D185" s="273" t="s">
        <v>662</v>
      </c>
      <c r="E185" s="321"/>
    </row>
    <row r="186" spans="1:5" ht="15" x14ac:dyDescent="0.45">
      <c r="B186" s="258"/>
      <c r="C186" s="317"/>
      <c r="D186" s="258"/>
    </row>
    <row r="187" spans="1:5" ht="15.4" x14ac:dyDescent="0.45">
      <c r="A187" s="297"/>
      <c r="B187" s="271"/>
      <c r="C187" s="322"/>
      <c r="D187" s="323" t="s">
        <v>663</v>
      </c>
      <c r="E187" s="247" t="s">
        <v>296</v>
      </c>
    </row>
    <row r="188" spans="1:5" ht="15.4" x14ac:dyDescent="0.45">
      <c r="A188" s="277"/>
      <c r="B188" s="281">
        <f>+B183+1</f>
        <v>527</v>
      </c>
      <c r="C188" s="324" t="s">
        <v>765</v>
      </c>
      <c r="D188" s="325" t="s">
        <v>664</v>
      </c>
      <c r="E188" s="241" t="s">
        <v>296</v>
      </c>
    </row>
    <row r="189" spans="1:5" ht="15.4" x14ac:dyDescent="0.45">
      <c r="A189" s="277"/>
      <c r="B189" s="265"/>
      <c r="C189" s="324"/>
      <c r="D189" s="325" t="s">
        <v>665</v>
      </c>
      <c r="E189" s="241" t="s">
        <v>296</v>
      </c>
    </row>
    <row r="190" spans="1:5" ht="15.4" x14ac:dyDescent="0.45">
      <c r="A190" s="277"/>
      <c r="B190" s="265"/>
      <c r="C190" s="324"/>
      <c r="D190" s="325" t="s">
        <v>666</v>
      </c>
      <c r="E190" s="241" t="s">
        <v>296</v>
      </c>
    </row>
    <row r="191" spans="1:5" ht="15.4" x14ac:dyDescent="0.45">
      <c r="A191" s="277"/>
      <c r="B191" s="265"/>
      <c r="C191" s="324"/>
      <c r="D191" s="325" t="s">
        <v>667</v>
      </c>
      <c r="E191" s="241" t="s">
        <v>296</v>
      </c>
    </row>
    <row r="192" spans="1:5" ht="15.4" x14ac:dyDescent="0.45">
      <c r="A192" s="277"/>
      <c r="B192" s="265"/>
      <c r="C192" s="324"/>
      <c r="D192" s="325" t="s">
        <v>668</v>
      </c>
      <c r="E192" s="241" t="s">
        <v>296</v>
      </c>
    </row>
    <row r="193" spans="1:5" ht="15.4" x14ac:dyDescent="0.45">
      <c r="A193" s="277"/>
      <c r="B193" s="265"/>
      <c r="C193" s="324"/>
      <c r="D193" s="325" t="s">
        <v>669</v>
      </c>
      <c r="E193" s="241" t="s">
        <v>296</v>
      </c>
    </row>
    <row r="194" spans="1:5" ht="15.4" x14ac:dyDescent="0.45">
      <c r="A194" s="307"/>
      <c r="B194" s="273"/>
      <c r="C194" s="326"/>
      <c r="D194" s="273" t="s">
        <v>496</v>
      </c>
      <c r="E194" s="243" t="s">
        <v>296</v>
      </c>
    </row>
    <row r="195" spans="1:5" x14ac:dyDescent="0.45">
      <c r="B195" s="258"/>
      <c r="C195" s="258"/>
      <c r="D195" s="258"/>
    </row>
    <row r="196" spans="1:5" ht="15" x14ac:dyDescent="0.45">
      <c r="A196" s="251"/>
      <c r="B196" s="318">
        <f>+B188+1</f>
        <v>528</v>
      </c>
      <c r="C196" s="279" t="s">
        <v>766</v>
      </c>
      <c r="D196" s="271" t="s">
        <v>670</v>
      </c>
      <c r="E196" s="247" t="s">
        <v>296</v>
      </c>
    </row>
    <row r="197" spans="1:5" ht="15" x14ac:dyDescent="0.45">
      <c r="A197" s="252"/>
      <c r="B197" s="273"/>
      <c r="C197" s="316"/>
      <c r="D197" s="273" t="s">
        <v>305</v>
      </c>
      <c r="E197" s="243"/>
    </row>
    <row r="198" spans="1:5" x14ac:dyDescent="0.45">
      <c r="B198" s="258"/>
      <c r="C198" s="258"/>
      <c r="D198" s="258"/>
    </row>
    <row r="199" spans="1:5" ht="15" x14ac:dyDescent="0.45">
      <c r="A199" s="251"/>
      <c r="B199" s="271"/>
      <c r="C199" s="279"/>
      <c r="D199" s="271" t="s">
        <v>671</v>
      </c>
      <c r="E199" s="251"/>
    </row>
    <row r="200" spans="1:5" ht="15" x14ac:dyDescent="0.45">
      <c r="A200" s="248"/>
      <c r="B200" s="265" t="s">
        <v>672</v>
      </c>
      <c r="C200" s="282"/>
      <c r="D200" s="265" t="s">
        <v>673</v>
      </c>
      <c r="E200" s="241" t="s">
        <v>296</v>
      </c>
    </row>
    <row r="201" spans="1:5" ht="15" x14ac:dyDescent="0.45">
      <c r="A201" s="248" t="s">
        <v>674</v>
      </c>
      <c r="B201" s="281">
        <f>+B196+1</f>
        <v>529</v>
      </c>
      <c r="C201" s="282" t="s">
        <v>767</v>
      </c>
      <c r="D201" s="265" t="s">
        <v>675</v>
      </c>
      <c r="E201" s="248"/>
    </row>
    <row r="202" spans="1:5" ht="15" x14ac:dyDescent="0.45">
      <c r="A202" s="277"/>
      <c r="B202" s="273"/>
      <c r="C202" s="327"/>
      <c r="D202" s="328"/>
      <c r="E202" s="270"/>
    </row>
    <row r="203" spans="1:5" ht="15" x14ac:dyDescent="0.45">
      <c r="A203" s="277"/>
      <c r="B203" s="265"/>
      <c r="C203" s="317"/>
      <c r="D203" s="265"/>
      <c r="E203" s="263"/>
    </row>
    <row r="204" spans="1:5" x14ac:dyDescent="0.45">
      <c r="A204" s="277"/>
      <c r="B204" s="265"/>
      <c r="C204" s="265" t="s">
        <v>768</v>
      </c>
      <c r="D204" s="265" t="s">
        <v>676</v>
      </c>
      <c r="E204" s="263"/>
    </row>
    <row r="205" spans="1:5" ht="15" x14ac:dyDescent="0.45">
      <c r="A205" s="307"/>
      <c r="B205" s="273"/>
      <c r="C205" s="327"/>
      <c r="D205" s="273"/>
      <c r="E205" s="270"/>
    </row>
    <row r="206" spans="1:5" x14ac:dyDescent="0.45">
      <c r="B206" s="258"/>
      <c r="C206" s="258"/>
      <c r="D206" s="258"/>
    </row>
    <row r="207" spans="1:5" ht="15" x14ac:dyDescent="0.45">
      <c r="A207" s="251"/>
      <c r="B207" s="318">
        <f>+B201+1</f>
        <v>530</v>
      </c>
      <c r="C207" s="279" t="s">
        <v>769</v>
      </c>
      <c r="D207" s="271" t="s">
        <v>304</v>
      </c>
      <c r="E207" s="247" t="s">
        <v>296</v>
      </c>
    </row>
    <row r="208" spans="1:5" ht="15" x14ac:dyDescent="0.45">
      <c r="A208" s="252"/>
      <c r="B208" s="273"/>
      <c r="C208" s="316"/>
      <c r="D208" s="273" t="s">
        <v>305</v>
      </c>
      <c r="E208" s="252"/>
    </row>
    <row r="209" spans="3:3" ht="15.75" x14ac:dyDescent="0.45">
      <c r="C209" s="329"/>
    </row>
  </sheetData>
  <mergeCells count="29">
    <mergeCell ref="B104:B109"/>
    <mergeCell ref="B111:B112"/>
    <mergeCell ref="C111:C112"/>
    <mergeCell ref="B114:B120"/>
    <mergeCell ref="B123:B126"/>
    <mergeCell ref="B46:B50"/>
    <mergeCell ref="B52:B58"/>
    <mergeCell ref="B96:B97"/>
    <mergeCell ref="C96:C97"/>
    <mergeCell ref="B99:B102"/>
    <mergeCell ref="C99:C102"/>
    <mergeCell ref="B33:B34"/>
    <mergeCell ref="C33:C34"/>
    <mergeCell ref="B36:B39"/>
    <mergeCell ref="C36:C39"/>
    <mergeCell ref="B41:B44"/>
    <mergeCell ref="C41:C44"/>
    <mergeCell ref="B18:B19"/>
    <mergeCell ref="C18:C19"/>
    <mergeCell ref="B21:B24"/>
    <mergeCell ref="C21:C24"/>
    <mergeCell ref="B26:B29"/>
    <mergeCell ref="C26:C29"/>
    <mergeCell ref="B6:B7"/>
    <mergeCell ref="C6:C7"/>
    <mergeCell ref="B9:B11"/>
    <mergeCell ref="C9:C11"/>
    <mergeCell ref="B13:B16"/>
    <mergeCell ref="C13:C1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D850F-9649-4399-A44E-F743038223AD}">
  <dimension ref="A1:H130"/>
  <sheetViews>
    <sheetView topLeftCell="A92" zoomScale="76" workbookViewId="0">
      <selection activeCell="C20" sqref="C20"/>
    </sheetView>
  </sheetViews>
  <sheetFormatPr defaultColWidth="8.86328125" defaultRowHeight="11.65" x14ac:dyDescent="0.35"/>
  <cols>
    <col min="1" max="1" width="14" style="136" customWidth="1"/>
    <col min="2" max="2" width="7.3984375" style="150" customWidth="1"/>
    <col min="3" max="3" width="65.86328125" style="151" customWidth="1"/>
    <col min="4" max="4" width="36.59765625" style="136" customWidth="1"/>
    <col min="5" max="5" width="21.59765625" style="136" customWidth="1"/>
    <col min="6" max="8" width="8.86328125" style="136"/>
    <col min="9" max="9" width="9" style="136"/>
    <col min="10" max="10" width="57.265625" style="136" customWidth="1"/>
    <col min="11" max="11" width="41" style="136" customWidth="1"/>
    <col min="12" max="12" width="25.265625" style="136" customWidth="1"/>
    <col min="13" max="16384" width="8.86328125" style="136"/>
  </cols>
  <sheetData>
    <row r="1" spans="1:8" s="44" customFormat="1" x14ac:dyDescent="0.35">
      <c r="B1" s="100" t="s">
        <v>466</v>
      </c>
      <c r="C1" s="101"/>
      <c r="D1" s="102"/>
      <c r="E1" s="102"/>
    </row>
    <row r="2" spans="1:8" s="44" customFormat="1" x14ac:dyDescent="0.35">
      <c r="A2" s="104"/>
      <c r="B2" s="103"/>
      <c r="C2" s="101"/>
    </row>
    <row r="3" spans="1:8" s="44" customFormat="1" x14ac:dyDescent="0.35">
      <c r="B3" s="103" t="s">
        <v>0</v>
      </c>
      <c r="C3" s="103" t="s">
        <v>1</v>
      </c>
      <c r="D3" s="104" t="s">
        <v>2</v>
      </c>
      <c r="E3" s="104" t="s">
        <v>3</v>
      </c>
      <c r="F3" s="117"/>
    </row>
    <row r="4" spans="1:8" s="44" customFormat="1" x14ac:dyDescent="0.35">
      <c r="B4" s="103"/>
      <c r="C4" s="105"/>
    </row>
    <row r="5" spans="1:8" s="44" customFormat="1" x14ac:dyDescent="0.35">
      <c r="B5" s="106"/>
      <c r="C5" s="107"/>
      <c r="D5" s="56"/>
      <c r="E5" s="108"/>
      <c r="G5" s="122"/>
      <c r="H5" s="122"/>
    </row>
    <row r="6" spans="1:8" s="44" customFormat="1" ht="23.25" x14ac:dyDescent="0.35">
      <c r="B6" s="109">
        <v>601</v>
      </c>
      <c r="C6" s="110" t="s">
        <v>467</v>
      </c>
      <c r="D6" s="111" t="s">
        <v>304</v>
      </c>
      <c r="E6" s="112"/>
      <c r="G6" s="122"/>
      <c r="H6" s="122"/>
    </row>
    <row r="7" spans="1:8" s="44" customFormat="1" x14ac:dyDescent="0.35">
      <c r="B7" s="113"/>
      <c r="C7" s="114"/>
      <c r="D7" s="115" t="s">
        <v>305</v>
      </c>
      <c r="E7" s="116" t="s">
        <v>296</v>
      </c>
      <c r="G7" s="122"/>
      <c r="H7" s="122"/>
    </row>
    <row r="8" spans="1:8" s="44" customFormat="1" x14ac:dyDescent="0.35">
      <c r="B8" s="109">
        <f>B6+1</f>
        <v>602</v>
      </c>
      <c r="C8" s="110" t="s">
        <v>468</v>
      </c>
      <c r="D8" s="118"/>
      <c r="E8" s="119" t="s">
        <v>469</v>
      </c>
      <c r="G8" s="122"/>
    </row>
    <row r="9" spans="1:8" s="44" customFormat="1" x14ac:dyDescent="0.35">
      <c r="B9" s="120"/>
      <c r="C9" s="121"/>
      <c r="D9" s="122" t="s">
        <v>470</v>
      </c>
      <c r="E9" s="123" t="s">
        <v>296</v>
      </c>
      <c r="G9" s="122"/>
    </row>
    <row r="10" spans="1:8" s="44" customFormat="1" x14ac:dyDescent="0.35">
      <c r="B10" s="120"/>
      <c r="C10" s="121"/>
      <c r="D10" s="122" t="s">
        <v>471</v>
      </c>
      <c r="E10" s="123" t="s">
        <v>296</v>
      </c>
    </row>
    <row r="11" spans="1:8" s="117" customFormat="1" x14ac:dyDescent="0.35">
      <c r="B11" s="120"/>
      <c r="C11" s="121"/>
      <c r="D11" s="122" t="s">
        <v>472</v>
      </c>
      <c r="E11" s="123" t="s">
        <v>296</v>
      </c>
    </row>
    <row r="12" spans="1:8" s="117" customFormat="1" x14ac:dyDescent="0.35">
      <c r="B12" s="120"/>
      <c r="C12" s="121"/>
      <c r="D12" s="122" t="s">
        <v>473</v>
      </c>
      <c r="E12" s="123" t="s">
        <v>296</v>
      </c>
    </row>
    <row r="13" spans="1:8" s="117" customFormat="1" x14ac:dyDescent="0.35">
      <c r="B13" s="120"/>
      <c r="C13" s="121"/>
      <c r="D13" s="122" t="s">
        <v>474</v>
      </c>
      <c r="E13" s="123" t="s">
        <v>296</v>
      </c>
    </row>
    <row r="14" spans="1:8" s="117" customFormat="1" x14ac:dyDescent="0.35">
      <c r="B14" s="113"/>
      <c r="C14" s="114"/>
      <c r="D14" s="124" t="s">
        <v>475</v>
      </c>
      <c r="E14" s="125" t="s">
        <v>296</v>
      </c>
    </row>
    <row r="15" spans="1:8" s="117" customFormat="1" x14ac:dyDescent="0.35">
      <c r="B15" s="126">
        <f>B8+1</f>
        <v>603</v>
      </c>
      <c r="C15" s="127" t="s">
        <v>476</v>
      </c>
      <c r="D15" s="127"/>
      <c r="E15" s="128"/>
    </row>
    <row r="16" spans="1:8" s="117" customFormat="1" x14ac:dyDescent="0.35">
      <c r="B16" s="129"/>
      <c r="C16" s="130"/>
      <c r="D16" s="130"/>
      <c r="E16" s="130" t="s">
        <v>477</v>
      </c>
    </row>
    <row r="17" spans="2:5" s="117" customFormat="1" x14ac:dyDescent="0.35">
      <c r="B17" s="129"/>
      <c r="C17" s="130"/>
      <c r="D17" s="130" t="s">
        <v>470</v>
      </c>
      <c r="E17" s="131" t="s">
        <v>296</v>
      </c>
    </row>
    <row r="18" spans="2:5" s="117" customFormat="1" x14ac:dyDescent="0.35">
      <c r="B18" s="129"/>
      <c r="C18" s="130"/>
      <c r="D18" s="130" t="s">
        <v>471</v>
      </c>
      <c r="E18" s="131" t="s">
        <v>296</v>
      </c>
    </row>
    <row r="19" spans="2:5" s="117" customFormat="1" x14ac:dyDescent="0.35">
      <c r="B19" s="129"/>
      <c r="C19" s="130"/>
      <c r="D19" s="130" t="s">
        <v>472</v>
      </c>
      <c r="E19" s="131" t="s">
        <v>296</v>
      </c>
    </row>
    <row r="20" spans="2:5" s="117" customFormat="1" x14ac:dyDescent="0.35">
      <c r="B20" s="129"/>
      <c r="C20" s="130"/>
      <c r="D20" s="130" t="s">
        <v>473</v>
      </c>
      <c r="E20" s="131" t="s">
        <v>296</v>
      </c>
    </row>
    <row r="21" spans="2:5" s="117" customFormat="1" x14ac:dyDescent="0.35">
      <c r="B21" s="129"/>
      <c r="C21" s="130"/>
      <c r="D21" s="130" t="s">
        <v>474</v>
      </c>
      <c r="E21" s="131" t="s">
        <v>296</v>
      </c>
    </row>
    <row r="22" spans="2:5" s="117" customFormat="1" x14ac:dyDescent="0.35">
      <c r="B22" s="132"/>
      <c r="C22" s="133"/>
      <c r="D22" s="133" t="s">
        <v>478</v>
      </c>
      <c r="E22" s="134" t="s">
        <v>296</v>
      </c>
    </row>
    <row r="23" spans="2:5" s="117" customFormat="1" x14ac:dyDescent="0.35">
      <c r="B23" s="126">
        <f>B15+1</f>
        <v>604</v>
      </c>
      <c r="C23" s="127" t="s">
        <v>479</v>
      </c>
      <c r="D23" s="127"/>
      <c r="E23" s="128"/>
    </row>
    <row r="24" spans="2:5" s="117" customFormat="1" x14ac:dyDescent="0.35">
      <c r="B24" s="129"/>
      <c r="C24" s="130"/>
      <c r="D24" s="130"/>
      <c r="E24" s="131" t="s">
        <v>318</v>
      </c>
    </row>
    <row r="25" spans="2:5" s="117" customFormat="1" x14ac:dyDescent="0.35">
      <c r="B25" s="129"/>
      <c r="C25" s="130"/>
      <c r="D25" s="122" t="s">
        <v>470</v>
      </c>
      <c r="E25" s="131" t="s">
        <v>296</v>
      </c>
    </row>
    <row r="26" spans="2:5" s="117" customFormat="1" x14ac:dyDescent="0.35">
      <c r="B26" s="129"/>
      <c r="C26" s="130"/>
      <c r="D26" s="122" t="s">
        <v>471</v>
      </c>
      <c r="E26" s="131" t="s">
        <v>296</v>
      </c>
    </row>
    <row r="27" spans="2:5" s="117" customFormat="1" x14ac:dyDescent="0.35">
      <c r="B27" s="129"/>
      <c r="C27" s="130"/>
      <c r="D27" s="122" t="s">
        <v>472</v>
      </c>
      <c r="E27" s="131" t="s">
        <v>296</v>
      </c>
    </row>
    <row r="28" spans="2:5" s="117" customFormat="1" x14ac:dyDescent="0.35">
      <c r="B28" s="129"/>
      <c r="C28" s="130"/>
      <c r="D28" s="122" t="s">
        <v>473</v>
      </c>
      <c r="E28" s="131" t="s">
        <v>296</v>
      </c>
    </row>
    <row r="29" spans="2:5" s="117" customFormat="1" x14ac:dyDescent="0.35">
      <c r="B29" s="129"/>
      <c r="C29" s="130"/>
      <c r="D29" s="122" t="s">
        <v>474</v>
      </c>
      <c r="E29" s="131" t="s">
        <v>296</v>
      </c>
    </row>
    <row r="30" spans="2:5" s="117" customFormat="1" x14ac:dyDescent="0.35">
      <c r="B30" s="132"/>
      <c r="C30" s="133"/>
      <c r="D30" s="124" t="s">
        <v>478</v>
      </c>
      <c r="E30" s="134" t="s">
        <v>296</v>
      </c>
    </row>
    <row r="31" spans="2:5" s="117" customFormat="1" ht="34.9" x14ac:dyDescent="0.35">
      <c r="B31" s="129">
        <f>+B23+1</f>
        <v>605</v>
      </c>
      <c r="C31" s="198" t="s">
        <v>480</v>
      </c>
      <c r="D31" s="199"/>
      <c r="E31" s="131"/>
    </row>
    <row r="32" spans="2:5" s="117" customFormat="1" ht="85.5" x14ac:dyDescent="0.35">
      <c r="B32" s="129"/>
      <c r="C32" s="130"/>
      <c r="D32" s="199"/>
      <c r="E32" s="178" t="s">
        <v>481</v>
      </c>
    </row>
    <row r="33" spans="2:5" s="117" customFormat="1" x14ac:dyDescent="0.35">
      <c r="B33" s="129"/>
      <c r="C33" s="130"/>
      <c r="D33" s="122" t="s">
        <v>470</v>
      </c>
      <c r="E33" s="131" t="s">
        <v>296</v>
      </c>
    </row>
    <row r="34" spans="2:5" s="117" customFormat="1" x14ac:dyDescent="0.35">
      <c r="B34" s="129"/>
      <c r="C34" s="130"/>
      <c r="D34" s="122" t="s">
        <v>471</v>
      </c>
      <c r="E34" s="131" t="s">
        <v>296</v>
      </c>
    </row>
    <row r="35" spans="2:5" s="117" customFormat="1" x14ac:dyDescent="0.35">
      <c r="B35" s="129"/>
      <c r="C35" s="130"/>
      <c r="D35" s="122" t="s">
        <v>472</v>
      </c>
      <c r="E35" s="131" t="s">
        <v>296</v>
      </c>
    </row>
    <row r="36" spans="2:5" s="117" customFormat="1" x14ac:dyDescent="0.35">
      <c r="B36" s="129"/>
      <c r="C36" s="130"/>
      <c r="D36" s="122" t="s">
        <v>473</v>
      </c>
      <c r="E36" s="131" t="s">
        <v>296</v>
      </c>
    </row>
    <row r="37" spans="2:5" s="117" customFormat="1" x14ac:dyDescent="0.35">
      <c r="B37" s="129"/>
      <c r="C37" s="130"/>
      <c r="D37" s="122" t="s">
        <v>474</v>
      </c>
      <c r="E37" s="131" t="s">
        <v>296</v>
      </c>
    </row>
    <row r="38" spans="2:5" s="117" customFormat="1" x14ac:dyDescent="0.35">
      <c r="B38" s="129"/>
      <c r="C38" s="130"/>
      <c r="D38" s="199" t="s">
        <v>478</v>
      </c>
      <c r="E38" s="134" t="s">
        <v>296</v>
      </c>
    </row>
    <row r="39" spans="2:5" s="117" customFormat="1" x14ac:dyDescent="0.35">
      <c r="B39" s="109">
        <f>B31+1</f>
        <v>606</v>
      </c>
      <c r="C39" s="110" t="s">
        <v>482</v>
      </c>
      <c r="D39" s="118"/>
      <c r="E39" s="135" t="s">
        <v>469</v>
      </c>
    </row>
    <row r="40" spans="2:5" s="117" customFormat="1" x14ac:dyDescent="0.35">
      <c r="B40" s="120"/>
      <c r="C40" s="121"/>
      <c r="D40" s="137" t="s">
        <v>483</v>
      </c>
      <c r="E40" s="138" t="s">
        <v>296</v>
      </c>
    </row>
    <row r="41" spans="2:5" s="117" customFormat="1" x14ac:dyDescent="0.35">
      <c r="B41" s="120"/>
      <c r="C41" s="121"/>
      <c r="D41" s="137" t="s">
        <v>484</v>
      </c>
      <c r="E41" s="138" t="s">
        <v>296</v>
      </c>
    </row>
    <row r="42" spans="2:5" s="117" customFormat="1" x14ac:dyDescent="0.35">
      <c r="B42" s="120"/>
      <c r="C42" s="121"/>
      <c r="D42" s="137" t="s">
        <v>485</v>
      </c>
      <c r="E42" s="138" t="s">
        <v>296</v>
      </c>
    </row>
    <row r="43" spans="2:5" s="117" customFormat="1" x14ac:dyDescent="0.35">
      <c r="B43" s="120"/>
      <c r="C43" s="121"/>
      <c r="D43" s="137" t="s">
        <v>486</v>
      </c>
      <c r="E43" s="138" t="s">
        <v>296</v>
      </c>
    </row>
    <row r="44" spans="2:5" s="117" customFormat="1" x14ac:dyDescent="0.35">
      <c r="B44" s="139"/>
      <c r="C44" s="114"/>
      <c r="D44" s="140" t="s">
        <v>487</v>
      </c>
      <c r="E44" s="141" t="s">
        <v>296</v>
      </c>
    </row>
    <row r="45" spans="2:5" s="117" customFormat="1" x14ac:dyDescent="0.35">
      <c r="B45" s="109">
        <f>B39+1</f>
        <v>607</v>
      </c>
      <c r="C45" s="110" t="s">
        <v>488</v>
      </c>
      <c r="D45" s="118"/>
      <c r="E45" s="135" t="s">
        <v>469</v>
      </c>
    </row>
    <row r="46" spans="2:5" x14ac:dyDescent="0.35">
      <c r="B46" s="120"/>
      <c r="C46" s="121"/>
      <c r="D46" s="137" t="s">
        <v>489</v>
      </c>
      <c r="E46" s="138" t="s">
        <v>296</v>
      </c>
    </row>
    <row r="47" spans="2:5" x14ac:dyDescent="0.35">
      <c r="B47" s="120"/>
      <c r="C47" s="121"/>
      <c r="D47" s="137" t="s">
        <v>490</v>
      </c>
      <c r="E47" s="138" t="s">
        <v>296</v>
      </c>
    </row>
    <row r="48" spans="2:5" x14ac:dyDescent="0.35">
      <c r="B48" s="120"/>
      <c r="C48" s="137"/>
      <c r="D48" s="137" t="s">
        <v>491</v>
      </c>
      <c r="E48" s="138" t="s">
        <v>296</v>
      </c>
    </row>
    <row r="49" spans="1:5" x14ac:dyDescent="0.35">
      <c r="B49" s="120"/>
      <c r="C49" s="121"/>
      <c r="D49" s="137" t="s">
        <v>492</v>
      </c>
      <c r="E49" s="138" t="s">
        <v>296</v>
      </c>
    </row>
    <row r="50" spans="1:5" x14ac:dyDescent="0.35">
      <c r="B50" s="129"/>
      <c r="C50" s="130"/>
      <c r="D50" s="130" t="s">
        <v>493</v>
      </c>
      <c r="E50" s="131" t="s">
        <v>296</v>
      </c>
    </row>
    <row r="51" spans="1:5" x14ac:dyDescent="0.35">
      <c r="B51" s="129"/>
      <c r="C51" s="130"/>
      <c r="D51" s="130" t="s">
        <v>494</v>
      </c>
      <c r="E51" s="131" t="s">
        <v>296</v>
      </c>
    </row>
    <row r="52" spans="1:5" x14ac:dyDescent="0.35">
      <c r="B52" s="129"/>
      <c r="C52" s="130"/>
      <c r="D52" s="130" t="s">
        <v>495</v>
      </c>
      <c r="E52" s="131" t="s">
        <v>296</v>
      </c>
    </row>
    <row r="53" spans="1:5" x14ac:dyDescent="0.35">
      <c r="B53" s="139"/>
      <c r="C53" s="114"/>
      <c r="D53" s="124" t="s">
        <v>496</v>
      </c>
      <c r="E53" s="141" t="s">
        <v>296</v>
      </c>
    </row>
    <row r="54" spans="1:5" x14ac:dyDescent="0.35">
      <c r="B54" s="109">
        <f>B45+1</f>
        <v>608</v>
      </c>
      <c r="C54" s="142" t="s">
        <v>497</v>
      </c>
      <c r="D54" s="118"/>
      <c r="E54" s="119"/>
    </row>
    <row r="55" spans="1:5" x14ac:dyDescent="0.35">
      <c r="B55" s="120"/>
      <c r="C55" s="143"/>
      <c r="D55" s="144" t="s">
        <v>304</v>
      </c>
      <c r="E55" s="145"/>
    </row>
    <row r="56" spans="1:5" x14ac:dyDescent="0.35">
      <c r="B56" s="113"/>
      <c r="C56" s="146"/>
      <c r="D56" s="115" t="s">
        <v>305</v>
      </c>
      <c r="E56" s="147" t="s">
        <v>296</v>
      </c>
    </row>
    <row r="57" spans="1:5" s="117" customFormat="1" x14ac:dyDescent="0.35">
      <c r="B57" s="109">
        <f>B54+1</f>
        <v>609</v>
      </c>
      <c r="C57" s="142" t="s">
        <v>498</v>
      </c>
      <c r="D57" s="118"/>
      <c r="E57" s="119"/>
    </row>
    <row r="58" spans="1:5" s="117" customFormat="1" x14ac:dyDescent="0.35">
      <c r="B58" s="120"/>
      <c r="C58" s="143"/>
      <c r="D58" s="144" t="s">
        <v>304</v>
      </c>
      <c r="E58" s="145"/>
    </row>
    <row r="59" spans="1:5" s="117" customFormat="1" x14ac:dyDescent="0.35">
      <c r="B59" s="113"/>
      <c r="C59" s="146"/>
      <c r="D59" s="115" t="s">
        <v>305</v>
      </c>
      <c r="E59" s="147" t="s">
        <v>296</v>
      </c>
    </row>
    <row r="60" spans="1:5" x14ac:dyDescent="0.35">
      <c r="B60" s="109">
        <f>B57+1</f>
        <v>610</v>
      </c>
      <c r="C60" s="142" t="s">
        <v>499</v>
      </c>
      <c r="D60" s="118"/>
      <c r="E60" s="119"/>
    </row>
    <row r="61" spans="1:5" s="44" customFormat="1" x14ac:dyDescent="0.35">
      <c r="A61" s="104"/>
      <c r="B61" s="120"/>
      <c r="C61" s="148"/>
      <c r="D61" s="144" t="s">
        <v>304</v>
      </c>
      <c r="E61" s="145"/>
    </row>
    <row r="62" spans="1:5" s="44" customFormat="1" x14ac:dyDescent="0.35">
      <c r="A62" s="104"/>
      <c r="B62" s="113"/>
      <c r="C62" s="149"/>
      <c r="D62" s="115" t="s">
        <v>305</v>
      </c>
      <c r="E62" s="147" t="s">
        <v>296</v>
      </c>
    </row>
    <row r="63" spans="1:5" s="44" customFormat="1" x14ac:dyDescent="0.35">
      <c r="B63" s="126">
        <f>B60+1</f>
        <v>611</v>
      </c>
      <c r="C63" s="127" t="s">
        <v>367</v>
      </c>
      <c r="D63" s="130"/>
      <c r="E63" s="131" t="s">
        <v>307</v>
      </c>
    </row>
    <row r="64" spans="1:5" s="44" customFormat="1" x14ac:dyDescent="0.35">
      <c r="A64" s="104"/>
      <c r="B64" s="129"/>
      <c r="C64" s="130"/>
      <c r="D64" s="122" t="s">
        <v>470</v>
      </c>
      <c r="E64" s="131" t="s">
        <v>296</v>
      </c>
    </row>
    <row r="65" spans="1:5" s="44" customFormat="1" x14ac:dyDescent="0.35">
      <c r="A65" s="104"/>
      <c r="B65" s="129"/>
      <c r="C65" s="130"/>
      <c r="D65" s="122" t="s">
        <v>471</v>
      </c>
      <c r="E65" s="131" t="s">
        <v>296</v>
      </c>
    </row>
    <row r="66" spans="1:5" s="44" customFormat="1" x14ac:dyDescent="0.35">
      <c r="B66" s="129"/>
      <c r="C66" s="130"/>
      <c r="D66" s="122" t="s">
        <v>472</v>
      </c>
      <c r="E66" s="131" t="s">
        <v>296</v>
      </c>
    </row>
    <row r="67" spans="1:5" s="44" customFormat="1" x14ac:dyDescent="0.35">
      <c r="A67" s="104"/>
      <c r="B67" s="129"/>
      <c r="C67" s="130"/>
      <c r="D67" s="122" t="s">
        <v>473</v>
      </c>
      <c r="E67" s="131" t="s">
        <v>296</v>
      </c>
    </row>
    <row r="68" spans="1:5" s="44" customFormat="1" x14ac:dyDescent="0.35">
      <c r="A68" s="104"/>
      <c r="B68" s="129"/>
      <c r="C68" s="130"/>
      <c r="D68" s="122" t="s">
        <v>474</v>
      </c>
      <c r="E68" s="131" t="s">
        <v>296</v>
      </c>
    </row>
    <row r="69" spans="1:5" s="44" customFormat="1" x14ac:dyDescent="0.35">
      <c r="B69" s="132"/>
      <c r="C69" s="133"/>
      <c r="D69" s="124" t="s">
        <v>478</v>
      </c>
      <c r="E69" s="134" t="s">
        <v>296</v>
      </c>
    </row>
    <row r="70" spans="1:5" s="117" customFormat="1" x14ac:dyDescent="0.35">
      <c r="B70" s="126">
        <f>B63+1</f>
        <v>612</v>
      </c>
      <c r="C70" s="127" t="s">
        <v>368</v>
      </c>
      <c r="D70" s="130"/>
      <c r="E70" s="131" t="s">
        <v>500</v>
      </c>
    </row>
    <row r="71" spans="1:5" s="117" customFormat="1" x14ac:dyDescent="0.35">
      <c r="B71" s="129"/>
      <c r="C71" s="130"/>
      <c r="D71" s="122" t="s">
        <v>470</v>
      </c>
      <c r="E71" s="131" t="s">
        <v>296</v>
      </c>
    </row>
    <row r="72" spans="1:5" s="117" customFormat="1" x14ac:dyDescent="0.35">
      <c r="B72" s="129"/>
      <c r="C72" s="130"/>
      <c r="D72" s="122" t="s">
        <v>471</v>
      </c>
      <c r="E72" s="131" t="s">
        <v>296</v>
      </c>
    </row>
    <row r="73" spans="1:5" s="117" customFormat="1" x14ac:dyDescent="0.35">
      <c r="B73" s="129"/>
      <c r="C73" s="130"/>
      <c r="D73" s="122" t="s">
        <v>472</v>
      </c>
      <c r="E73" s="131" t="s">
        <v>296</v>
      </c>
    </row>
    <row r="74" spans="1:5" s="117" customFormat="1" x14ac:dyDescent="0.35">
      <c r="B74" s="129"/>
      <c r="C74" s="130"/>
      <c r="D74" s="122" t="s">
        <v>473</v>
      </c>
      <c r="E74" s="131" t="s">
        <v>296</v>
      </c>
    </row>
    <row r="75" spans="1:5" s="117" customFormat="1" x14ac:dyDescent="0.35">
      <c r="B75" s="129"/>
      <c r="C75" s="130"/>
      <c r="D75" s="122" t="s">
        <v>474</v>
      </c>
      <c r="E75" s="131" t="s">
        <v>296</v>
      </c>
    </row>
    <row r="76" spans="1:5" s="117" customFormat="1" x14ac:dyDescent="0.35">
      <c r="B76" s="132"/>
      <c r="C76" s="133"/>
      <c r="D76" s="124" t="s">
        <v>478</v>
      </c>
      <c r="E76" s="134" t="s">
        <v>296</v>
      </c>
    </row>
    <row r="77" spans="1:5" s="117" customFormat="1" x14ac:dyDescent="0.35">
      <c r="B77" s="126">
        <f>B70+1</f>
        <v>613</v>
      </c>
      <c r="C77" s="127" t="s">
        <v>370</v>
      </c>
      <c r="D77" s="130"/>
      <c r="E77" s="131" t="s">
        <v>371</v>
      </c>
    </row>
    <row r="78" spans="1:5" s="117" customFormat="1" x14ac:dyDescent="0.35">
      <c r="B78" s="129"/>
      <c r="C78" s="130"/>
      <c r="D78" s="122" t="s">
        <v>470</v>
      </c>
      <c r="E78" s="131" t="s">
        <v>296</v>
      </c>
    </row>
    <row r="79" spans="1:5" s="117" customFormat="1" x14ac:dyDescent="0.35">
      <c r="B79" s="129"/>
      <c r="C79" s="130"/>
      <c r="D79" s="122" t="s">
        <v>471</v>
      </c>
      <c r="E79" s="131" t="s">
        <v>296</v>
      </c>
    </row>
    <row r="80" spans="1:5" s="117" customFormat="1" x14ac:dyDescent="0.35">
      <c r="B80" s="129"/>
      <c r="C80" s="130"/>
      <c r="D80" s="122" t="s">
        <v>472</v>
      </c>
      <c r="E80" s="131" t="s">
        <v>296</v>
      </c>
    </row>
    <row r="81" spans="2:5" s="117" customFormat="1" x14ac:dyDescent="0.35">
      <c r="B81" s="129"/>
      <c r="C81" s="130"/>
      <c r="D81" s="122" t="s">
        <v>473</v>
      </c>
      <c r="E81" s="131" t="s">
        <v>296</v>
      </c>
    </row>
    <row r="82" spans="2:5" s="117" customFormat="1" x14ac:dyDescent="0.35">
      <c r="B82" s="129"/>
      <c r="C82" s="130"/>
      <c r="D82" s="122" t="s">
        <v>474</v>
      </c>
      <c r="E82" s="131" t="s">
        <v>296</v>
      </c>
    </row>
    <row r="83" spans="2:5" s="117" customFormat="1" x14ac:dyDescent="0.35">
      <c r="B83" s="132"/>
      <c r="C83" s="133"/>
      <c r="D83" s="124" t="s">
        <v>478</v>
      </c>
      <c r="E83" s="134" t="s">
        <v>296</v>
      </c>
    </row>
    <row r="84" spans="2:5" s="117" customFormat="1" x14ac:dyDescent="0.35">
      <c r="B84" s="126">
        <f>B77+1</f>
        <v>614</v>
      </c>
      <c r="C84" s="127" t="str">
        <f>"What share of your household income comes from agricultural products?" &amp;"ASK IF Q" &amp;B23 &amp; " IS NOT 2"</f>
        <v>What share of your household income comes from agricultural products?ASK IF Q604 IS NOT 2</v>
      </c>
      <c r="D84" s="127"/>
      <c r="E84" s="128"/>
    </row>
    <row r="85" spans="2:5" s="117" customFormat="1" x14ac:dyDescent="0.35">
      <c r="B85" s="129"/>
      <c r="C85" s="130"/>
      <c r="D85" s="130" t="s">
        <v>373</v>
      </c>
      <c r="E85" s="131"/>
    </row>
    <row r="86" spans="2:5" s="117" customFormat="1" x14ac:dyDescent="0.35">
      <c r="B86" s="129"/>
      <c r="C86" s="130"/>
      <c r="D86" s="130" t="s">
        <v>374</v>
      </c>
      <c r="E86" s="131"/>
    </row>
    <row r="87" spans="2:5" s="117" customFormat="1" x14ac:dyDescent="0.35">
      <c r="B87" s="129"/>
      <c r="C87" s="130"/>
      <c r="D87" s="130" t="s">
        <v>375</v>
      </c>
      <c r="E87" s="131" t="s">
        <v>296</v>
      </c>
    </row>
    <row r="88" spans="2:5" s="117" customFormat="1" x14ac:dyDescent="0.35">
      <c r="B88" s="129"/>
      <c r="C88" s="130"/>
      <c r="D88" s="130" t="s">
        <v>376</v>
      </c>
      <c r="E88" s="131"/>
    </row>
    <row r="89" spans="2:5" s="117" customFormat="1" x14ac:dyDescent="0.35">
      <c r="B89" s="132"/>
      <c r="C89" s="133"/>
      <c r="D89" s="133" t="s">
        <v>377</v>
      </c>
      <c r="E89" s="134"/>
    </row>
    <row r="90" spans="2:5" s="117" customFormat="1" x14ac:dyDescent="0.35">
      <c r="B90" s="126">
        <f>B84+1</f>
        <v>615</v>
      </c>
      <c r="C90" s="127" t="str">
        <f>"How do you mostly sell your agrictultural products? " &amp;"ASK IF Q" &amp;B23 &amp; " IS NOT 2"</f>
        <v>How do you mostly sell your agrictultural products? ASK IF Q604 IS NOT 2</v>
      </c>
      <c r="D90" s="127"/>
      <c r="E90" s="128"/>
    </row>
    <row r="91" spans="2:5" s="117" customFormat="1" x14ac:dyDescent="0.35">
      <c r="B91" s="129"/>
      <c r="C91" s="130"/>
      <c r="D91" s="130" t="s">
        <v>378</v>
      </c>
      <c r="E91" s="131"/>
    </row>
    <row r="92" spans="2:5" s="117" customFormat="1" x14ac:dyDescent="0.35">
      <c r="B92" s="129"/>
      <c r="C92" s="130"/>
      <c r="D92" s="130" t="s">
        <v>379</v>
      </c>
      <c r="E92" s="131"/>
    </row>
    <row r="93" spans="2:5" s="117" customFormat="1" x14ac:dyDescent="0.35">
      <c r="B93" s="129"/>
      <c r="C93" s="130"/>
      <c r="D93" s="130" t="s">
        <v>380</v>
      </c>
      <c r="E93" s="131" t="s">
        <v>296</v>
      </c>
    </row>
    <row r="94" spans="2:5" s="117" customFormat="1" x14ac:dyDescent="0.35">
      <c r="B94" s="129"/>
      <c r="C94" s="130"/>
      <c r="D94" s="130" t="s">
        <v>381</v>
      </c>
      <c r="E94" s="131"/>
    </row>
    <row r="95" spans="2:5" s="117" customFormat="1" x14ac:dyDescent="0.35">
      <c r="B95" s="132"/>
      <c r="C95" s="133"/>
      <c r="D95" s="133" t="s">
        <v>325</v>
      </c>
      <c r="E95" s="134"/>
    </row>
    <row r="96" spans="2:5" s="117" customFormat="1" x14ac:dyDescent="0.35">
      <c r="B96" s="126">
        <f>B90+1</f>
        <v>616</v>
      </c>
      <c r="C96" s="127" t="s">
        <v>501</v>
      </c>
      <c r="D96" s="127"/>
      <c r="E96" s="128"/>
    </row>
    <row r="97" spans="2:5" s="117" customFormat="1" x14ac:dyDescent="0.35">
      <c r="B97" s="129"/>
      <c r="C97" s="130"/>
      <c r="D97" s="130"/>
      <c r="E97" s="131" t="s">
        <v>307</v>
      </c>
    </row>
    <row r="98" spans="2:5" s="117" customFormat="1" x14ac:dyDescent="0.35">
      <c r="B98" s="129"/>
      <c r="C98" s="130"/>
      <c r="D98" s="130" t="s">
        <v>382</v>
      </c>
      <c r="E98" s="131" t="s">
        <v>296</v>
      </c>
    </row>
    <row r="99" spans="2:5" s="117" customFormat="1" x14ac:dyDescent="0.35">
      <c r="B99" s="129"/>
      <c r="C99" s="130"/>
      <c r="D99" s="130" t="s">
        <v>383</v>
      </c>
      <c r="E99" s="131" t="s">
        <v>296</v>
      </c>
    </row>
    <row r="100" spans="2:5" s="117" customFormat="1" x14ac:dyDescent="0.35">
      <c r="B100" s="129"/>
      <c r="C100" s="130"/>
      <c r="D100" s="130" t="s">
        <v>384</v>
      </c>
      <c r="E100" s="131" t="s">
        <v>296</v>
      </c>
    </row>
    <row r="101" spans="2:5" s="117" customFormat="1" x14ac:dyDescent="0.35">
      <c r="B101" s="129"/>
      <c r="C101" s="130"/>
      <c r="D101" s="130" t="s">
        <v>385</v>
      </c>
      <c r="E101" s="131" t="s">
        <v>296</v>
      </c>
    </row>
    <row r="102" spans="2:5" s="117" customFormat="1" x14ac:dyDescent="0.35">
      <c r="B102" s="132"/>
      <c r="C102" s="133"/>
      <c r="D102" s="133" t="s">
        <v>325</v>
      </c>
      <c r="E102" s="134" t="s">
        <v>296</v>
      </c>
    </row>
    <row r="103" spans="2:5" s="117" customFormat="1" x14ac:dyDescent="0.35">
      <c r="B103" s="126">
        <f>B96+1</f>
        <v>617</v>
      </c>
      <c r="C103" s="127" t="s">
        <v>502</v>
      </c>
      <c r="D103" s="127"/>
      <c r="E103" s="128"/>
    </row>
    <row r="104" spans="2:5" s="117" customFormat="1" x14ac:dyDescent="0.35">
      <c r="B104" s="129"/>
      <c r="C104" s="130"/>
      <c r="D104" s="130" t="s">
        <v>304</v>
      </c>
      <c r="E104" s="131"/>
    </row>
    <row r="105" spans="2:5" s="117" customFormat="1" x14ac:dyDescent="0.35">
      <c r="B105" s="132"/>
      <c r="C105" s="133"/>
      <c r="D105" s="133" t="s">
        <v>305</v>
      </c>
      <c r="E105" s="134" t="s">
        <v>296</v>
      </c>
    </row>
    <row r="106" spans="2:5" s="117" customFormat="1" x14ac:dyDescent="0.35">
      <c r="B106" s="126">
        <f>B103+1</f>
        <v>618</v>
      </c>
      <c r="C106" s="127" t="s">
        <v>503</v>
      </c>
      <c r="D106" s="127"/>
      <c r="E106" s="128"/>
    </row>
    <row r="107" spans="2:5" s="117" customFormat="1" x14ac:dyDescent="0.35">
      <c r="B107" s="129"/>
      <c r="C107" s="130"/>
      <c r="D107" s="130" t="s">
        <v>304</v>
      </c>
      <c r="E107" s="131"/>
    </row>
    <row r="108" spans="2:5" s="117" customFormat="1" x14ac:dyDescent="0.35">
      <c r="B108" s="132"/>
      <c r="C108" s="133"/>
      <c r="D108" s="133" t="s">
        <v>305</v>
      </c>
      <c r="E108" s="134" t="s">
        <v>296</v>
      </c>
    </row>
    <row r="109" spans="2:5" s="117" customFormat="1" x14ac:dyDescent="0.35">
      <c r="B109" s="129">
        <f>B106+1</f>
        <v>619</v>
      </c>
      <c r="C109" s="130" t="s">
        <v>504</v>
      </c>
      <c r="D109" s="130"/>
      <c r="E109" s="131"/>
    </row>
    <row r="110" spans="2:5" s="117" customFormat="1" x14ac:dyDescent="0.35">
      <c r="B110" s="129"/>
      <c r="C110" s="130"/>
      <c r="D110" s="130"/>
      <c r="E110" s="131" t="s">
        <v>307</v>
      </c>
    </row>
    <row r="111" spans="2:5" s="117" customFormat="1" x14ac:dyDescent="0.35">
      <c r="B111" s="129"/>
      <c r="C111" s="130"/>
      <c r="D111" s="130" t="s">
        <v>505</v>
      </c>
      <c r="E111" s="131" t="s">
        <v>296</v>
      </c>
    </row>
    <row r="112" spans="2:5" s="117" customFormat="1" x14ac:dyDescent="0.35">
      <c r="B112" s="129"/>
      <c r="C112" s="130"/>
      <c r="D112" s="130" t="s">
        <v>506</v>
      </c>
      <c r="E112" s="131" t="s">
        <v>296</v>
      </c>
    </row>
    <row r="113" spans="2:5" s="117" customFormat="1" x14ac:dyDescent="0.35">
      <c r="B113" s="129"/>
      <c r="C113" s="130"/>
      <c r="D113" s="130" t="s">
        <v>507</v>
      </c>
      <c r="E113" s="131" t="s">
        <v>296</v>
      </c>
    </row>
    <row r="114" spans="2:5" s="117" customFormat="1" x14ac:dyDescent="0.35">
      <c r="B114" s="129"/>
      <c r="C114" s="130"/>
      <c r="D114" s="130" t="s">
        <v>508</v>
      </c>
      <c r="E114" s="131" t="s">
        <v>296</v>
      </c>
    </row>
    <row r="115" spans="2:5" s="117" customFormat="1" x14ac:dyDescent="0.35">
      <c r="B115" s="129"/>
      <c r="C115" s="130"/>
      <c r="D115" s="130" t="s">
        <v>509</v>
      </c>
      <c r="E115" s="131" t="s">
        <v>296</v>
      </c>
    </row>
    <row r="116" spans="2:5" s="117" customFormat="1" x14ac:dyDescent="0.35">
      <c r="B116" s="129"/>
      <c r="C116" s="130"/>
      <c r="D116" s="130" t="s">
        <v>510</v>
      </c>
      <c r="E116" s="131" t="s">
        <v>296</v>
      </c>
    </row>
    <row r="117" spans="2:5" s="117" customFormat="1" x14ac:dyDescent="0.35">
      <c r="B117" s="132"/>
      <c r="C117" s="133"/>
      <c r="D117" s="133" t="s">
        <v>511</v>
      </c>
      <c r="E117" s="134" t="s">
        <v>296</v>
      </c>
    </row>
    <row r="118" spans="2:5" s="117" customFormat="1" x14ac:dyDescent="0.35">
      <c r="B118" s="126">
        <f>B109+1</f>
        <v>620</v>
      </c>
      <c r="C118" s="127" t="s">
        <v>512</v>
      </c>
      <c r="D118" s="127"/>
      <c r="E118" s="128"/>
    </row>
    <row r="119" spans="2:5" s="117" customFormat="1" x14ac:dyDescent="0.35">
      <c r="B119" s="129"/>
      <c r="C119" s="130"/>
      <c r="D119" s="130" t="s">
        <v>304</v>
      </c>
      <c r="E119" s="131"/>
    </row>
    <row r="120" spans="2:5" s="117" customFormat="1" x14ac:dyDescent="0.35">
      <c r="B120" s="132"/>
      <c r="C120" s="133"/>
      <c r="D120" s="133" t="s">
        <v>305</v>
      </c>
      <c r="E120" s="134" t="s">
        <v>296</v>
      </c>
    </row>
    <row r="121" spans="2:5" s="117" customFormat="1" x14ac:dyDescent="0.35">
      <c r="B121" s="126">
        <f>B118+1</f>
        <v>621</v>
      </c>
      <c r="C121" s="127" t="s">
        <v>513</v>
      </c>
      <c r="D121" s="127"/>
      <c r="E121" s="128"/>
    </row>
    <row r="122" spans="2:5" s="117" customFormat="1" x14ac:dyDescent="0.35">
      <c r="B122" s="129"/>
      <c r="C122" s="130"/>
      <c r="D122" s="130" t="s">
        <v>304</v>
      </c>
      <c r="E122" s="131"/>
    </row>
    <row r="123" spans="2:5" s="117" customFormat="1" x14ac:dyDescent="0.35">
      <c r="B123" s="132"/>
      <c r="C123" s="133"/>
      <c r="D123" s="133" t="s">
        <v>305</v>
      </c>
      <c r="E123" s="134" t="s">
        <v>296</v>
      </c>
    </row>
    <row r="124" spans="2:5" s="117" customFormat="1" x14ac:dyDescent="0.35">
      <c r="B124" s="150"/>
      <c r="C124" s="151"/>
      <c r="D124" s="136"/>
      <c r="E124" s="136"/>
    </row>
    <row r="125" spans="2:5" s="117" customFormat="1" x14ac:dyDescent="0.35">
      <c r="B125" s="150"/>
      <c r="C125" s="151"/>
      <c r="D125" s="136"/>
      <c r="E125" s="136"/>
    </row>
    <row r="126" spans="2:5" s="117" customFormat="1" x14ac:dyDescent="0.35">
      <c r="B126" s="200"/>
      <c r="E126" s="201"/>
    </row>
    <row r="127" spans="2:5" s="117" customFormat="1" x14ac:dyDescent="0.35">
      <c r="B127" s="200"/>
      <c r="E127" s="201"/>
    </row>
    <row r="128" spans="2:5" s="117" customFormat="1" x14ac:dyDescent="0.35">
      <c r="B128" s="200"/>
      <c r="E128" s="201"/>
    </row>
    <row r="129" spans="2:5" s="117" customFormat="1" x14ac:dyDescent="0.35">
      <c r="B129" s="200"/>
      <c r="E129" s="201"/>
    </row>
    <row r="130" spans="2:5" s="117" customFormat="1" x14ac:dyDescent="0.35">
      <c r="B130" s="200"/>
      <c r="E130" s="201"/>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7CC81-3C93-44AB-8368-55E273AE401F}">
  <dimension ref="B1:J239"/>
  <sheetViews>
    <sheetView zoomScale="90" zoomScaleNormal="90" workbookViewId="0">
      <selection activeCell="C20" sqref="C20"/>
    </sheetView>
  </sheetViews>
  <sheetFormatPr defaultColWidth="9" defaultRowHeight="12.75" x14ac:dyDescent="0.35"/>
  <cols>
    <col min="1" max="1" width="9" style="40"/>
    <col min="2" max="2" width="9" style="152"/>
    <col min="3" max="3" width="57.265625" style="40" customWidth="1"/>
    <col min="4" max="4" width="41" style="40" customWidth="1"/>
    <col min="5" max="5" width="25.265625" style="154" customWidth="1"/>
    <col min="6" max="8" width="9" style="40"/>
    <col min="9" max="9" width="57.265625" style="40" customWidth="1"/>
    <col min="10" max="10" width="41" style="40" customWidth="1"/>
    <col min="11" max="11" width="25.265625" style="40" customWidth="1"/>
    <col min="12" max="16384" width="9" style="40"/>
  </cols>
  <sheetData>
    <row r="1" spans="2:7" x14ac:dyDescent="0.35">
      <c r="B1" s="152" t="s">
        <v>299</v>
      </c>
      <c r="C1" s="153"/>
      <c r="G1" s="483">
        <f>COUNT(B5:B168)</f>
        <v>28</v>
      </c>
    </row>
    <row r="3" spans="2:7" x14ac:dyDescent="0.35">
      <c r="B3" s="155" t="s">
        <v>300</v>
      </c>
      <c r="C3" s="156"/>
      <c r="D3" s="157"/>
      <c r="E3" s="158"/>
    </row>
    <row r="4" spans="2:7" x14ac:dyDescent="0.35">
      <c r="B4" s="155" t="s">
        <v>30</v>
      </c>
      <c r="C4" s="156" t="s">
        <v>301</v>
      </c>
      <c r="D4" s="156" t="s">
        <v>302</v>
      </c>
      <c r="E4" s="158"/>
    </row>
    <row r="5" spans="2:7" x14ac:dyDescent="0.35">
      <c r="B5" s="159">
        <v>701</v>
      </c>
      <c r="C5" s="160" t="s">
        <v>303</v>
      </c>
      <c r="D5" s="160"/>
      <c r="E5" s="161"/>
    </row>
    <row r="6" spans="2:7" x14ac:dyDescent="0.35">
      <c r="B6" s="162"/>
      <c r="C6" s="163"/>
      <c r="D6" s="163" t="s">
        <v>304</v>
      </c>
      <c r="E6" s="164"/>
    </row>
    <row r="7" spans="2:7" x14ac:dyDescent="0.35">
      <c r="B7" s="165"/>
      <c r="C7" s="166"/>
      <c r="D7" s="166" t="s">
        <v>305</v>
      </c>
      <c r="E7" s="167" t="s">
        <v>296</v>
      </c>
      <c r="F7" s="40" t="str">
        <f>CONCATENATE("IF NO, GO TO NEXT MODULE")</f>
        <v>IF NO, GO TO NEXT MODULE</v>
      </c>
    </row>
    <row r="8" spans="2:7" x14ac:dyDescent="0.35">
      <c r="B8" s="159">
        <f>B5+1</f>
        <v>702</v>
      </c>
      <c r="C8" s="160" t="s">
        <v>306</v>
      </c>
      <c r="D8" s="160"/>
      <c r="E8" s="161"/>
    </row>
    <row r="9" spans="2:7" x14ac:dyDescent="0.35">
      <c r="B9" s="162"/>
      <c r="C9" s="163"/>
      <c r="D9" s="163"/>
      <c r="E9" s="164" t="s">
        <v>307</v>
      </c>
    </row>
    <row r="10" spans="2:7" x14ac:dyDescent="0.35">
      <c r="B10" s="162"/>
      <c r="C10" s="163"/>
      <c r="D10" s="163" t="s">
        <v>308</v>
      </c>
      <c r="E10" s="164" t="s">
        <v>296</v>
      </c>
    </row>
    <row r="11" spans="2:7" x14ac:dyDescent="0.35">
      <c r="B11" s="162"/>
      <c r="C11" s="163"/>
      <c r="D11" s="163" t="s">
        <v>309</v>
      </c>
      <c r="E11" s="164" t="s">
        <v>296</v>
      </c>
    </row>
    <row r="12" spans="2:7" x14ac:dyDescent="0.35">
      <c r="B12" s="162"/>
      <c r="C12" s="163"/>
      <c r="D12" s="163" t="s">
        <v>310</v>
      </c>
      <c r="E12" s="164" t="s">
        <v>296</v>
      </c>
    </row>
    <row r="13" spans="2:7" x14ac:dyDescent="0.35">
      <c r="B13" s="162"/>
      <c r="C13" s="163"/>
      <c r="D13" s="163" t="s">
        <v>311</v>
      </c>
      <c r="E13" s="164" t="s">
        <v>296</v>
      </c>
    </row>
    <row r="14" spans="2:7" x14ac:dyDescent="0.35">
      <c r="B14" s="162"/>
      <c r="C14" s="163"/>
      <c r="D14" s="163" t="s">
        <v>312</v>
      </c>
      <c r="E14" s="164" t="s">
        <v>296</v>
      </c>
    </row>
    <row r="15" spans="2:7" x14ac:dyDescent="0.35">
      <c r="B15" s="165"/>
      <c r="C15" s="166"/>
      <c r="D15" s="166" t="s">
        <v>187</v>
      </c>
      <c r="E15" s="167" t="s">
        <v>296</v>
      </c>
    </row>
    <row r="16" spans="2:7" x14ac:dyDescent="0.35">
      <c r="B16" s="159">
        <f>B8+1</f>
        <v>703</v>
      </c>
      <c r="C16" s="160" t="s">
        <v>313</v>
      </c>
      <c r="D16" s="160"/>
      <c r="E16" s="161"/>
    </row>
    <row r="17" spans="2:5" x14ac:dyDescent="0.35">
      <c r="B17" s="162"/>
      <c r="C17" s="163"/>
      <c r="D17" s="163"/>
      <c r="E17" s="163" t="s">
        <v>314</v>
      </c>
    </row>
    <row r="18" spans="2:5" x14ac:dyDescent="0.35">
      <c r="B18" s="162"/>
      <c r="C18" s="163"/>
      <c r="D18" s="163" t="s">
        <v>308</v>
      </c>
      <c r="E18" s="164" t="s">
        <v>296</v>
      </c>
    </row>
    <row r="19" spans="2:5" x14ac:dyDescent="0.35">
      <c r="B19" s="162"/>
      <c r="C19" s="163"/>
      <c r="D19" s="163" t="s">
        <v>309</v>
      </c>
      <c r="E19" s="164" t="s">
        <v>296</v>
      </c>
    </row>
    <row r="20" spans="2:5" x14ac:dyDescent="0.35">
      <c r="B20" s="162"/>
      <c r="C20" s="163"/>
      <c r="D20" s="163" t="s">
        <v>310</v>
      </c>
      <c r="E20" s="164" t="s">
        <v>296</v>
      </c>
    </row>
    <row r="21" spans="2:5" x14ac:dyDescent="0.35">
      <c r="B21" s="162"/>
      <c r="C21" s="163"/>
      <c r="D21" s="163" t="s">
        <v>311</v>
      </c>
      <c r="E21" s="164" t="s">
        <v>296</v>
      </c>
    </row>
    <row r="22" spans="2:5" x14ac:dyDescent="0.35">
      <c r="B22" s="162"/>
      <c r="C22" s="163"/>
      <c r="D22" s="163" t="s">
        <v>312</v>
      </c>
      <c r="E22" s="164" t="s">
        <v>296</v>
      </c>
    </row>
    <row r="23" spans="2:5" x14ac:dyDescent="0.35">
      <c r="B23" s="165"/>
      <c r="C23" s="166"/>
      <c r="D23" s="166" t="s">
        <v>187</v>
      </c>
      <c r="E23" s="167" t="s">
        <v>296</v>
      </c>
    </row>
    <row r="24" spans="2:5" x14ac:dyDescent="0.35">
      <c r="B24" s="159">
        <f>B16+1</f>
        <v>704</v>
      </c>
      <c r="C24" s="160" t="s">
        <v>315</v>
      </c>
      <c r="D24" s="160"/>
      <c r="E24" s="161"/>
    </row>
    <row r="25" spans="2:5" x14ac:dyDescent="0.35">
      <c r="B25" s="162"/>
      <c r="C25" s="163"/>
      <c r="D25" s="163"/>
      <c r="E25" s="164" t="s">
        <v>316</v>
      </c>
    </row>
    <row r="26" spans="2:5" x14ac:dyDescent="0.35">
      <c r="B26" s="162"/>
      <c r="C26" s="163"/>
      <c r="D26" s="163" t="s">
        <v>308</v>
      </c>
      <c r="E26" s="164" t="s">
        <v>296</v>
      </c>
    </row>
    <row r="27" spans="2:5" x14ac:dyDescent="0.35">
      <c r="B27" s="162"/>
      <c r="C27" s="163"/>
      <c r="D27" s="163" t="s">
        <v>309</v>
      </c>
      <c r="E27" s="164" t="s">
        <v>296</v>
      </c>
    </row>
    <row r="28" spans="2:5" x14ac:dyDescent="0.35">
      <c r="B28" s="162"/>
      <c r="C28" s="163"/>
      <c r="D28" s="163" t="s">
        <v>310</v>
      </c>
      <c r="E28" s="164" t="s">
        <v>296</v>
      </c>
    </row>
    <row r="29" spans="2:5" x14ac:dyDescent="0.35">
      <c r="B29" s="162"/>
      <c r="C29" s="163"/>
      <c r="D29" s="163" t="s">
        <v>311</v>
      </c>
      <c r="E29" s="164" t="s">
        <v>296</v>
      </c>
    </row>
    <row r="30" spans="2:5" x14ac:dyDescent="0.35">
      <c r="B30" s="162"/>
      <c r="C30" s="163"/>
      <c r="D30" s="163" t="s">
        <v>312</v>
      </c>
      <c r="E30" s="164" t="s">
        <v>296</v>
      </c>
    </row>
    <row r="31" spans="2:5" x14ac:dyDescent="0.35">
      <c r="B31" s="165"/>
      <c r="C31" s="166"/>
      <c r="D31" s="166" t="s">
        <v>187</v>
      </c>
      <c r="E31" s="167" t="s">
        <v>296</v>
      </c>
    </row>
    <row r="32" spans="2:5" x14ac:dyDescent="0.35">
      <c r="B32" s="159">
        <f>B24+1</f>
        <v>705</v>
      </c>
      <c r="C32" s="160" t="s">
        <v>317</v>
      </c>
      <c r="D32" s="160"/>
      <c r="E32" s="161"/>
    </row>
    <row r="33" spans="2:10" x14ac:dyDescent="0.35">
      <c r="B33" s="162"/>
      <c r="C33" s="163"/>
      <c r="D33" s="163"/>
      <c r="E33" s="164" t="s">
        <v>318</v>
      </c>
    </row>
    <row r="34" spans="2:10" x14ac:dyDescent="0.35">
      <c r="B34" s="162"/>
      <c r="C34" s="163"/>
      <c r="D34" s="163" t="s">
        <v>308</v>
      </c>
      <c r="E34" s="164" t="s">
        <v>296</v>
      </c>
    </row>
    <row r="35" spans="2:10" x14ac:dyDescent="0.35">
      <c r="B35" s="162"/>
      <c r="C35" s="163"/>
      <c r="D35" s="163" t="s">
        <v>309</v>
      </c>
      <c r="E35" s="164" t="s">
        <v>296</v>
      </c>
    </row>
    <row r="36" spans="2:10" x14ac:dyDescent="0.35">
      <c r="B36" s="162"/>
      <c r="C36" s="163"/>
      <c r="D36" s="163" t="s">
        <v>310</v>
      </c>
      <c r="E36" s="164" t="s">
        <v>296</v>
      </c>
    </row>
    <row r="37" spans="2:10" x14ac:dyDescent="0.35">
      <c r="B37" s="162"/>
      <c r="C37" s="163"/>
      <c r="D37" s="163" t="s">
        <v>311</v>
      </c>
      <c r="E37" s="164" t="s">
        <v>296</v>
      </c>
    </row>
    <row r="38" spans="2:10" x14ac:dyDescent="0.35">
      <c r="B38" s="162"/>
      <c r="C38" s="163"/>
      <c r="D38" s="163" t="s">
        <v>312</v>
      </c>
      <c r="E38" s="164" t="s">
        <v>296</v>
      </c>
    </row>
    <row r="39" spans="2:10" x14ac:dyDescent="0.35">
      <c r="B39" s="165"/>
      <c r="C39" s="166"/>
      <c r="D39" s="166" t="s">
        <v>187</v>
      </c>
      <c r="E39" s="167" t="s">
        <v>296</v>
      </c>
    </row>
    <row r="40" spans="2:10" x14ac:dyDescent="0.35">
      <c r="B40" s="159">
        <f>B32+1</f>
        <v>706</v>
      </c>
      <c r="C40" s="160" t="s">
        <v>319</v>
      </c>
      <c r="D40" s="160"/>
      <c r="E40" s="164" t="s">
        <v>307</v>
      </c>
    </row>
    <row r="41" spans="2:10" x14ac:dyDescent="0.35">
      <c r="B41" s="162"/>
      <c r="C41" s="163"/>
      <c r="D41" s="163" t="s">
        <v>320</v>
      </c>
      <c r="E41" s="164" t="s">
        <v>296</v>
      </c>
    </row>
    <row r="42" spans="2:10" x14ac:dyDescent="0.35">
      <c r="B42" s="162"/>
      <c r="C42" s="163"/>
      <c r="D42" s="163" t="s">
        <v>321</v>
      </c>
      <c r="E42" s="164" t="s">
        <v>296</v>
      </c>
      <c r="J42" s="163" t="s">
        <v>322</v>
      </c>
    </row>
    <row r="43" spans="2:10" x14ac:dyDescent="0.35">
      <c r="B43" s="162"/>
      <c r="C43" s="163"/>
      <c r="D43" s="163" t="s">
        <v>323</v>
      </c>
      <c r="E43" s="164" t="s">
        <v>296</v>
      </c>
    </row>
    <row r="44" spans="2:10" x14ac:dyDescent="0.35">
      <c r="B44" s="162"/>
      <c r="C44" s="163"/>
      <c r="D44" s="163" t="s">
        <v>324</v>
      </c>
      <c r="E44" s="164" t="s">
        <v>296</v>
      </c>
    </row>
    <row r="45" spans="2:10" x14ac:dyDescent="0.35">
      <c r="B45" s="165"/>
      <c r="C45" s="166"/>
      <c r="D45" s="166" t="s">
        <v>325</v>
      </c>
      <c r="E45" s="167" t="s">
        <v>296</v>
      </c>
    </row>
    <row r="46" spans="2:10" x14ac:dyDescent="0.35">
      <c r="B46" s="159">
        <f>B40+1</f>
        <v>707</v>
      </c>
      <c r="C46" s="160" t="s">
        <v>326</v>
      </c>
      <c r="D46" s="160"/>
      <c r="E46" s="164" t="s">
        <v>307</v>
      </c>
    </row>
    <row r="47" spans="2:10" x14ac:dyDescent="0.35">
      <c r="B47" s="162"/>
      <c r="C47" s="163"/>
      <c r="D47" s="163" t="s">
        <v>327</v>
      </c>
      <c r="E47" s="164" t="s">
        <v>296</v>
      </c>
    </row>
    <row r="48" spans="2:10" x14ac:dyDescent="0.35">
      <c r="B48" s="162"/>
      <c r="C48" s="163"/>
      <c r="D48" s="163" t="s">
        <v>328</v>
      </c>
      <c r="E48" s="164" t="s">
        <v>296</v>
      </c>
    </row>
    <row r="49" spans="2:6" x14ac:dyDescent="0.35">
      <c r="B49" s="165"/>
      <c r="C49" s="166"/>
      <c r="D49" s="166" t="s">
        <v>329</v>
      </c>
      <c r="E49" s="167" t="s">
        <v>296</v>
      </c>
    </row>
    <row r="50" spans="2:6" x14ac:dyDescent="0.35">
      <c r="B50" s="159">
        <f>B46+1</f>
        <v>708</v>
      </c>
      <c r="C50" s="160" t="s">
        <v>330</v>
      </c>
      <c r="D50" s="160"/>
      <c r="E50" s="161"/>
    </row>
    <row r="51" spans="2:6" x14ac:dyDescent="0.35">
      <c r="B51" s="162"/>
      <c r="C51" s="163"/>
      <c r="D51" s="163"/>
      <c r="E51" s="164" t="s">
        <v>307</v>
      </c>
    </row>
    <row r="52" spans="2:6" x14ac:dyDescent="0.35">
      <c r="B52" s="162"/>
      <c r="C52" s="163"/>
      <c r="D52" s="163" t="s">
        <v>331</v>
      </c>
      <c r="E52" s="164" t="s">
        <v>296</v>
      </c>
    </row>
    <row r="53" spans="2:6" x14ac:dyDescent="0.35">
      <c r="B53" s="162"/>
      <c r="C53" s="163"/>
      <c r="D53" s="163" t="s">
        <v>332</v>
      </c>
      <c r="E53" s="164" t="s">
        <v>296</v>
      </c>
      <c r="F53" s="40" t="s">
        <v>333</v>
      </c>
    </row>
    <row r="54" spans="2:6" x14ac:dyDescent="0.35">
      <c r="B54" s="162"/>
      <c r="C54" s="163"/>
      <c r="D54" s="163" t="s">
        <v>334</v>
      </c>
      <c r="E54" s="164" t="s">
        <v>296</v>
      </c>
    </row>
    <row r="55" spans="2:6" x14ac:dyDescent="0.35">
      <c r="B55" s="162"/>
      <c r="C55" s="163"/>
      <c r="D55" s="163" t="s">
        <v>335</v>
      </c>
      <c r="E55" s="164" t="s">
        <v>296</v>
      </c>
    </row>
    <row r="56" spans="2:6" x14ac:dyDescent="0.35">
      <c r="B56" s="165"/>
      <c r="C56" s="166"/>
      <c r="D56" s="166" t="s">
        <v>336</v>
      </c>
      <c r="E56" s="167" t="s">
        <v>296</v>
      </c>
    </row>
    <row r="57" spans="2:6" x14ac:dyDescent="0.35">
      <c r="B57" s="159">
        <f>B50+1</f>
        <v>709</v>
      </c>
      <c r="C57" s="160" t="s">
        <v>337</v>
      </c>
      <c r="D57" s="160"/>
      <c r="E57" s="161"/>
    </row>
    <row r="58" spans="2:6" x14ac:dyDescent="0.35">
      <c r="B58" s="162"/>
      <c r="C58" s="163"/>
      <c r="D58" s="163"/>
      <c r="E58" s="164" t="s">
        <v>307</v>
      </c>
    </row>
    <row r="59" spans="2:6" x14ac:dyDescent="0.35">
      <c r="B59" s="162"/>
      <c r="C59" s="163"/>
      <c r="D59" s="163" t="s">
        <v>338</v>
      </c>
      <c r="E59" s="164" t="s">
        <v>296</v>
      </c>
    </row>
    <row r="60" spans="2:6" x14ac:dyDescent="0.35">
      <c r="B60" s="162"/>
      <c r="C60" s="163"/>
      <c r="D60" s="163" t="s">
        <v>339</v>
      </c>
      <c r="E60" s="164" t="s">
        <v>296</v>
      </c>
    </row>
    <row r="61" spans="2:6" x14ac:dyDescent="0.35">
      <c r="B61" s="162"/>
      <c r="C61" s="163"/>
      <c r="D61" s="163" t="s">
        <v>340</v>
      </c>
      <c r="E61" s="164" t="s">
        <v>296</v>
      </c>
    </row>
    <row r="62" spans="2:6" x14ac:dyDescent="0.35">
      <c r="B62" s="165"/>
      <c r="C62" s="166"/>
      <c r="D62" s="166" t="s">
        <v>336</v>
      </c>
      <c r="E62" s="167" t="s">
        <v>296</v>
      </c>
    </row>
    <row r="63" spans="2:6" x14ac:dyDescent="0.35">
      <c r="B63" s="159"/>
      <c r="C63" s="160"/>
      <c r="D63" s="160"/>
      <c r="E63" s="161"/>
    </row>
    <row r="64" spans="2:6" x14ac:dyDescent="0.35">
      <c r="B64" s="155" t="s">
        <v>341</v>
      </c>
      <c r="C64" s="156"/>
      <c r="D64" s="157"/>
      <c r="E64" s="158"/>
    </row>
    <row r="65" spans="2:5" x14ac:dyDescent="0.35">
      <c r="B65" s="159">
        <f>B57+1</f>
        <v>710</v>
      </c>
      <c r="C65" s="160" t="s">
        <v>342</v>
      </c>
      <c r="D65" s="160"/>
      <c r="E65" s="161"/>
    </row>
    <row r="66" spans="2:5" x14ac:dyDescent="0.35">
      <c r="B66" s="162"/>
      <c r="C66" s="163"/>
      <c r="D66" s="163"/>
      <c r="E66" s="164" t="s">
        <v>307</v>
      </c>
    </row>
    <row r="67" spans="2:5" x14ac:dyDescent="0.35">
      <c r="B67" s="162"/>
      <c r="C67" s="163"/>
      <c r="D67" s="163" t="s">
        <v>343</v>
      </c>
      <c r="E67" s="164" t="s">
        <v>296</v>
      </c>
    </row>
    <row r="68" spans="2:5" x14ac:dyDescent="0.35">
      <c r="B68" s="162"/>
      <c r="C68" s="163"/>
      <c r="D68" s="163" t="s">
        <v>344</v>
      </c>
      <c r="E68" s="164" t="s">
        <v>296</v>
      </c>
    </row>
    <row r="69" spans="2:5" x14ac:dyDescent="0.35">
      <c r="B69" s="162"/>
      <c r="C69" s="163"/>
      <c r="D69" s="163" t="s">
        <v>345</v>
      </c>
      <c r="E69" s="164" t="s">
        <v>296</v>
      </c>
    </row>
    <row r="70" spans="2:5" x14ac:dyDescent="0.35">
      <c r="B70" s="162"/>
      <c r="C70" s="163"/>
      <c r="D70" s="163" t="s">
        <v>336</v>
      </c>
      <c r="E70" s="164" t="s">
        <v>296</v>
      </c>
    </row>
    <row r="71" spans="2:5" x14ac:dyDescent="0.35">
      <c r="B71" s="165"/>
      <c r="C71" s="166"/>
      <c r="D71" s="166" t="s">
        <v>346</v>
      </c>
      <c r="E71" s="167" t="s">
        <v>296</v>
      </c>
    </row>
    <row r="72" spans="2:5" x14ac:dyDescent="0.35">
      <c r="B72" s="159">
        <f>B65+1</f>
        <v>711</v>
      </c>
      <c r="C72" s="160" t="s">
        <v>347</v>
      </c>
      <c r="D72" s="160"/>
      <c r="E72" s="161"/>
    </row>
    <row r="73" spans="2:5" x14ac:dyDescent="0.35">
      <c r="B73" s="162"/>
      <c r="C73" s="163"/>
      <c r="D73" s="163"/>
      <c r="E73" s="164" t="s">
        <v>307</v>
      </c>
    </row>
    <row r="74" spans="2:5" x14ac:dyDescent="0.35">
      <c r="B74" s="162"/>
      <c r="C74" s="163"/>
      <c r="D74" s="163" t="s">
        <v>348</v>
      </c>
      <c r="E74" s="164" t="s">
        <v>296</v>
      </c>
    </row>
    <row r="75" spans="2:5" x14ac:dyDescent="0.35">
      <c r="B75" s="162"/>
      <c r="C75" s="163"/>
      <c r="D75" s="163" t="s">
        <v>349</v>
      </c>
      <c r="E75" s="164" t="s">
        <v>296</v>
      </c>
    </row>
    <row r="76" spans="2:5" x14ac:dyDescent="0.35">
      <c r="B76" s="162"/>
      <c r="C76" s="163"/>
      <c r="D76" s="163" t="s">
        <v>350</v>
      </c>
      <c r="E76" s="164" t="s">
        <v>296</v>
      </c>
    </row>
    <row r="77" spans="2:5" x14ac:dyDescent="0.35">
      <c r="B77" s="165"/>
      <c r="C77" s="166"/>
      <c r="D77" s="166" t="s">
        <v>336</v>
      </c>
      <c r="E77" s="167" t="s">
        <v>296</v>
      </c>
    </row>
    <row r="78" spans="2:5" x14ac:dyDescent="0.35">
      <c r="B78" s="159">
        <f>+B72+1</f>
        <v>712</v>
      </c>
      <c r="C78" s="160" t="s">
        <v>351</v>
      </c>
      <c r="D78" s="160"/>
      <c r="E78" s="161"/>
    </row>
    <row r="79" spans="2:5" x14ac:dyDescent="0.35">
      <c r="B79" s="162"/>
      <c r="C79" s="163"/>
      <c r="D79" s="163" t="s">
        <v>304</v>
      </c>
      <c r="E79" s="164"/>
    </row>
    <row r="80" spans="2:5" x14ac:dyDescent="0.35">
      <c r="B80" s="165"/>
      <c r="C80" s="166"/>
      <c r="D80" s="166" t="s">
        <v>305</v>
      </c>
      <c r="E80" s="167" t="s">
        <v>296</v>
      </c>
    </row>
    <row r="81" spans="2:6" x14ac:dyDescent="0.35">
      <c r="B81" s="159">
        <f>B78+1</f>
        <v>713</v>
      </c>
      <c r="C81" s="160" t="s">
        <v>352</v>
      </c>
      <c r="D81" s="160"/>
      <c r="E81" s="161"/>
    </row>
    <row r="82" spans="2:6" x14ac:dyDescent="0.35">
      <c r="B82" s="162"/>
      <c r="C82" s="163"/>
      <c r="D82" s="163" t="s">
        <v>304</v>
      </c>
      <c r="E82" s="164"/>
    </row>
    <row r="83" spans="2:6" x14ac:dyDescent="0.35">
      <c r="B83" s="165"/>
      <c r="C83" s="166"/>
      <c r="D83" s="166" t="s">
        <v>305</v>
      </c>
      <c r="E83" s="167" t="s">
        <v>296</v>
      </c>
      <c r="F83" s="40" t="str">
        <f>CONCATENATE("If No, Skip to Q",B95)</f>
        <v>If No, Skip to Q716</v>
      </c>
    </row>
    <row r="84" spans="2:6" x14ac:dyDescent="0.35">
      <c r="B84" s="159">
        <f>B81+1</f>
        <v>714</v>
      </c>
      <c r="C84" s="160" t="s">
        <v>353</v>
      </c>
      <c r="D84" s="160"/>
      <c r="E84" s="161" t="s">
        <v>307</v>
      </c>
    </row>
    <row r="85" spans="2:6" x14ac:dyDescent="0.35">
      <c r="B85" s="162"/>
      <c r="C85" s="163"/>
      <c r="D85" s="163" t="s">
        <v>354</v>
      </c>
      <c r="E85" s="164" t="s">
        <v>296</v>
      </c>
    </row>
    <row r="86" spans="2:6" x14ac:dyDescent="0.35">
      <c r="B86" s="162"/>
      <c r="C86" s="163"/>
      <c r="D86" s="163" t="s">
        <v>355</v>
      </c>
      <c r="E86" s="164" t="s">
        <v>296</v>
      </c>
    </row>
    <row r="87" spans="2:6" x14ac:dyDescent="0.35">
      <c r="B87" s="162"/>
      <c r="C87" s="163"/>
      <c r="D87" s="163" t="s">
        <v>356</v>
      </c>
      <c r="E87" s="164" t="s">
        <v>296</v>
      </c>
    </row>
    <row r="88" spans="2:6" x14ac:dyDescent="0.35">
      <c r="B88" s="162"/>
      <c r="C88" s="163"/>
      <c r="D88" s="163" t="s">
        <v>324</v>
      </c>
      <c r="E88" s="164" t="s">
        <v>296</v>
      </c>
    </row>
    <row r="89" spans="2:6" x14ac:dyDescent="0.35">
      <c r="B89" s="165"/>
      <c r="C89" s="166"/>
      <c r="D89" s="163" t="s">
        <v>357</v>
      </c>
      <c r="E89" s="167" t="s">
        <v>296</v>
      </c>
    </row>
    <row r="90" spans="2:6" x14ac:dyDescent="0.35">
      <c r="B90" s="159">
        <f>B84+1</f>
        <v>715</v>
      </c>
      <c r="C90" s="160" t="s">
        <v>358</v>
      </c>
      <c r="D90" s="160"/>
      <c r="E90" s="161"/>
    </row>
    <row r="91" spans="2:6" x14ac:dyDescent="0.35">
      <c r="B91" s="162"/>
      <c r="C91" s="163"/>
      <c r="D91" s="163" t="s">
        <v>359</v>
      </c>
      <c r="E91" s="164"/>
    </row>
    <row r="92" spans="2:6" x14ac:dyDescent="0.35">
      <c r="B92" s="162"/>
      <c r="C92" s="163"/>
      <c r="D92" s="163" t="s">
        <v>360</v>
      </c>
      <c r="E92" s="164" t="s">
        <v>296</v>
      </c>
    </row>
    <row r="93" spans="2:6" x14ac:dyDescent="0.35">
      <c r="B93" s="162"/>
      <c r="C93" s="163"/>
      <c r="D93" s="163" t="s">
        <v>361</v>
      </c>
      <c r="E93" s="164"/>
    </row>
    <row r="94" spans="2:6" x14ac:dyDescent="0.35">
      <c r="B94" s="165"/>
      <c r="C94" s="166"/>
      <c r="D94" s="166" t="s">
        <v>336</v>
      </c>
      <c r="E94" s="167"/>
    </row>
    <row r="95" spans="2:6" x14ac:dyDescent="0.35">
      <c r="B95" s="159">
        <f>B90+1</f>
        <v>716</v>
      </c>
      <c r="C95" s="160" t="s">
        <v>362</v>
      </c>
      <c r="D95" s="160"/>
      <c r="E95" s="161"/>
    </row>
    <row r="96" spans="2:6" x14ac:dyDescent="0.35">
      <c r="B96" s="162"/>
      <c r="C96" s="163"/>
      <c r="D96" s="163"/>
      <c r="E96" s="164" t="s">
        <v>307</v>
      </c>
    </row>
    <row r="97" spans="2:6" x14ac:dyDescent="0.35">
      <c r="B97" s="162"/>
      <c r="C97" s="163"/>
      <c r="D97" s="163" t="s">
        <v>363</v>
      </c>
      <c r="E97" s="164" t="s">
        <v>296</v>
      </c>
    </row>
    <row r="98" spans="2:6" x14ac:dyDescent="0.35">
      <c r="B98" s="162"/>
      <c r="C98" s="163"/>
      <c r="D98" s="163" t="s">
        <v>364</v>
      </c>
      <c r="E98" s="164" t="s">
        <v>296</v>
      </c>
    </row>
    <row r="99" spans="2:6" x14ac:dyDescent="0.35">
      <c r="B99" s="162"/>
      <c r="C99" s="163"/>
      <c r="D99" s="163" t="s">
        <v>365</v>
      </c>
      <c r="E99" s="164" t="s">
        <v>296</v>
      </c>
    </row>
    <row r="100" spans="2:6" x14ac:dyDescent="0.35">
      <c r="B100" s="162"/>
      <c r="C100" s="163"/>
      <c r="D100" s="163" t="s">
        <v>366</v>
      </c>
      <c r="E100" s="164" t="s">
        <v>296</v>
      </c>
    </row>
    <row r="101" spans="2:6" x14ac:dyDescent="0.35">
      <c r="B101" s="165"/>
      <c r="C101" s="166"/>
      <c r="D101" s="166" t="s">
        <v>325</v>
      </c>
      <c r="E101" s="167" t="s">
        <v>296</v>
      </c>
    </row>
    <row r="102" spans="2:6" x14ac:dyDescent="0.35">
      <c r="B102" s="159">
        <f>B95+1</f>
        <v>717</v>
      </c>
      <c r="C102" s="160" t="s">
        <v>367</v>
      </c>
      <c r="D102" s="163"/>
      <c r="E102" s="164" t="s">
        <v>307</v>
      </c>
    </row>
    <row r="103" spans="2:6" x14ac:dyDescent="0.35">
      <c r="B103" s="162"/>
      <c r="C103" s="163"/>
      <c r="D103" s="163" t="s">
        <v>308</v>
      </c>
      <c r="E103" s="164" t="s">
        <v>296</v>
      </c>
    </row>
    <row r="104" spans="2:6" x14ac:dyDescent="0.35">
      <c r="B104" s="162"/>
      <c r="C104" s="163"/>
      <c r="D104" s="163" t="s">
        <v>309</v>
      </c>
      <c r="E104" s="164" t="s">
        <v>296</v>
      </c>
    </row>
    <row r="105" spans="2:6" x14ac:dyDescent="0.35">
      <c r="B105" s="162"/>
      <c r="C105" s="163"/>
      <c r="D105" s="163" t="s">
        <v>310</v>
      </c>
      <c r="E105" s="164" t="s">
        <v>296</v>
      </c>
    </row>
    <row r="106" spans="2:6" x14ac:dyDescent="0.35">
      <c r="B106" s="162"/>
      <c r="C106" s="163"/>
      <c r="D106" s="163" t="s">
        <v>311</v>
      </c>
      <c r="E106" s="164" t="s">
        <v>296</v>
      </c>
    </row>
    <row r="107" spans="2:6" x14ac:dyDescent="0.35">
      <c r="B107" s="162"/>
      <c r="C107" s="163"/>
      <c r="D107" s="163" t="s">
        <v>312</v>
      </c>
      <c r="E107" s="164"/>
    </row>
    <row r="108" spans="2:6" x14ac:dyDescent="0.35">
      <c r="B108" s="165"/>
      <c r="C108" s="166"/>
      <c r="D108" s="166" t="s">
        <v>187</v>
      </c>
      <c r="E108" s="167" t="s">
        <v>296</v>
      </c>
    </row>
    <row r="109" spans="2:6" x14ac:dyDescent="0.35">
      <c r="B109" s="159">
        <f>B102+1</f>
        <v>718</v>
      </c>
      <c r="C109" s="160" t="s">
        <v>368</v>
      </c>
      <c r="D109" s="163"/>
      <c r="E109" s="164" t="s">
        <v>369</v>
      </c>
    </row>
    <row r="110" spans="2:6" x14ac:dyDescent="0.35">
      <c r="B110" s="162"/>
      <c r="C110" s="163"/>
      <c r="D110" s="163" t="s">
        <v>308</v>
      </c>
      <c r="E110" s="164" t="s">
        <v>296</v>
      </c>
      <c r="F110" s="40" t="str">
        <f>CONCATENATE("Filter based on Q",B102)</f>
        <v>Filter based on Q717</v>
      </c>
    </row>
    <row r="111" spans="2:6" x14ac:dyDescent="0.35">
      <c r="B111" s="162"/>
      <c r="C111" s="163"/>
      <c r="D111" s="163" t="s">
        <v>309</v>
      </c>
      <c r="E111" s="164" t="s">
        <v>296</v>
      </c>
    </row>
    <row r="112" spans="2:6" x14ac:dyDescent="0.35">
      <c r="B112" s="162"/>
      <c r="C112" s="163"/>
      <c r="D112" s="163" t="s">
        <v>310</v>
      </c>
      <c r="E112" s="164" t="s">
        <v>296</v>
      </c>
    </row>
    <row r="113" spans="2:6" x14ac:dyDescent="0.35">
      <c r="B113" s="162"/>
      <c r="C113" s="163"/>
      <c r="D113" s="163" t="s">
        <v>311</v>
      </c>
      <c r="E113" s="164" t="s">
        <v>296</v>
      </c>
    </row>
    <row r="114" spans="2:6" x14ac:dyDescent="0.35">
      <c r="B114" s="162"/>
      <c r="C114" s="163"/>
      <c r="D114" s="163"/>
      <c r="E114" s="164"/>
    </row>
    <row r="115" spans="2:6" x14ac:dyDescent="0.35">
      <c r="B115" s="165"/>
      <c r="C115" s="166"/>
      <c r="D115" s="166" t="s">
        <v>187</v>
      </c>
      <c r="E115" s="167" t="s">
        <v>296</v>
      </c>
    </row>
    <row r="116" spans="2:6" x14ac:dyDescent="0.35">
      <c r="B116" s="159">
        <f>B109+1</f>
        <v>719</v>
      </c>
      <c r="C116" s="160" t="s">
        <v>370</v>
      </c>
      <c r="D116" s="163"/>
      <c r="E116" s="164" t="s">
        <v>371</v>
      </c>
    </row>
    <row r="117" spans="2:6" x14ac:dyDescent="0.35">
      <c r="B117" s="162"/>
      <c r="C117" s="163"/>
      <c r="D117" s="163" t="s">
        <v>308</v>
      </c>
      <c r="E117" s="164" t="s">
        <v>296</v>
      </c>
      <c r="F117" s="40" t="str">
        <f>CONCATENATE("Filter based on Q",B102)</f>
        <v>Filter based on Q717</v>
      </c>
    </row>
    <row r="118" spans="2:6" x14ac:dyDescent="0.35">
      <c r="B118" s="162"/>
      <c r="C118" s="163"/>
      <c r="D118" s="163" t="s">
        <v>309</v>
      </c>
      <c r="E118" s="164" t="s">
        <v>296</v>
      </c>
    </row>
    <row r="119" spans="2:6" x14ac:dyDescent="0.35">
      <c r="B119" s="162"/>
      <c r="C119" s="163"/>
      <c r="D119" s="163" t="s">
        <v>310</v>
      </c>
      <c r="E119" s="164" t="s">
        <v>296</v>
      </c>
    </row>
    <row r="120" spans="2:6" x14ac:dyDescent="0.35">
      <c r="B120" s="162"/>
      <c r="C120" s="163"/>
      <c r="D120" s="163" t="s">
        <v>311</v>
      </c>
      <c r="E120" s="164" t="s">
        <v>296</v>
      </c>
    </row>
    <row r="121" spans="2:6" x14ac:dyDescent="0.35">
      <c r="B121" s="165"/>
      <c r="C121" s="166"/>
      <c r="D121" s="166" t="s">
        <v>187</v>
      </c>
      <c r="E121" s="167" t="s">
        <v>296</v>
      </c>
    </row>
    <row r="122" spans="2:6" x14ac:dyDescent="0.35">
      <c r="B122" s="159"/>
      <c r="C122" s="160"/>
      <c r="D122" s="160"/>
      <c r="E122" s="161"/>
    </row>
    <row r="123" spans="2:6" x14ac:dyDescent="0.35">
      <c r="B123" s="155" t="s">
        <v>372</v>
      </c>
      <c r="C123" s="156"/>
      <c r="D123" s="157"/>
      <c r="E123" s="158"/>
    </row>
    <row r="124" spans="2:6" x14ac:dyDescent="0.35">
      <c r="B124" s="159">
        <f>B116+1</f>
        <v>720</v>
      </c>
      <c r="C124" s="160" t="str">
        <f>"What share of your household income comes from livestock?" &amp; "ASK IF Q" &amp;B32 &amp; " IS NOT 2"</f>
        <v>What share of your household income comes from livestock?ASK IF Q705 IS NOT 2</v>
      </c>
      <c r="D124" s="160"/>
      <c r="E124" s="161"/>
    </row>
    <row r="125" spans="2:6" x14ac:dyDescent="0.35">
      <c r="B125" s="162"/>
      <c r="C125" s="163"/>
      <c r="D125" s="163" t="s">
        <v>373</v>
      </c>
      <c r="E125" s="164"/>
    </row>
    <row r="126" spans="2:6" x14ac:dyDescent="0.35">
      <c r="B126" s="162"/>
      <c r="C126" s="163"/>
      <c r="D126" s="163" t="s">
        <v>374</v>
      </c>
      <c r="E126" s="164"/>
    </row>
    <row r="127" spans="2:6" x14ac:dyDescent="0.35">
      <c r="B127" s="162"/>
      <c r="C127" s="163"/>
      <c r="D127" s="163" t="s">
        <v>375</v>
      </c>
      <c r="E127" s="164" t="s">
        <v>296</v>
      </c>
    </row>
    <row r="128" spans="2:6" x14ac:dyDescent="0.35">
      <c r="B128" s="162"/>
      <c r="C128" s="163"/>
      <c r="D128" s="163" t="s">
        <v>376</v>
      </c>
      <c r="E128" s="164"/>
    </row>
    <row r="129" spans="2:5" x14ac:dyDescent="0.35">
      <c r="B129" s="165"/>
      <c r="C129" s="166"/>
      <c r="D129" s="166" t="s">
        <v>377</v>
      </c>
      <c r="E129" s="167"/>
    </row>
    <row r="130" spans="2:5" x14ac:dyDescent="0.35">
      <c r="B130" s="159">
        <f>B124+1</f>
        <v>721</v>
      </c>
      <c r="C130" s="160" t="str">
        <f>"How do you mostly sell your livestock or livestock products?" &amp; "ASK IF Q" &amp;B32 &amp; " IS NOT 2"</f>
        <v>How do you mostly sell your livestock or livestock products?ASK IF Q705 IS NOT 2</v>
      </c>
      <c r="D130" s="160"/>
      <c r="E130" s="161"/>
    </row>
    <row r="131" spans="2:5" x14ac:dyDescent="0.35">
      <c r="B131" s="162"/>
      <c r="C131" s="163"/>
      <c r="D131" s="163" t="s">
        <v>378</v>
      </c>
      <c r="E131" s="164"/>
    </row>
    <row r="132" spans="2:5" x14ac:dyDescent="0.35">
      <c r="B132" s="162"/>
      <c r="C132" s="163"/>
      <c r="D132" s="163" t="s">
        <v>379</v>
      </c>
      <c r="E132" s="164"/>
    </row>
    <row r="133" spans="2:5" x14ac:dyDescent="0.35">
      <c r="B133" s="162"/>
      <c r="C133" s="163"/>
      <c r="D133" s="163" t="s">
        <v>380</v>
      </c>
      <c r="E133" s="164" t="s">
        <v>296</v>
      </c>
    </row>
    <row r="134" spans="2:5" x14ac:dyDescent="0.35">
      <c r="B134" s="162"/>
      <c r="C134" s="163"/>
      <c r="D134" s="163" t="s">
        <v>381</v>
      </c>
      <c r="E134" s="164"/>
    </row>
    <row r="135" spans="2:5" x14ac:dyDescent="0.35">
      <c r="B135" s="165"/>
      <c r="C135" s="166"/>
      <c r="D135" s="166" t="s">
        <v>325</v>
      </c>
      <c r="E135" s="167"/>
    </row>
    <row r="136" spans="2:5" x14ac:dyDescent="0.35">
      <c r="B136" s="159">
        <f>B130+1</f>
        <v>722</v>
      </c>
      <c r="C136" s="160" t="str">
        <f>"What challenges do you face in selling livestock or livestock products? " &amp; "ASK IF Q" &amp;B32 &amp; " IS NOT 2"</f>
        <v>What challenges do you face in selling livestock or livestock products? ASK IF Q705 IS NOT 2</v>
      </c>
      <c r="D136" s="160"/>
      <c r="E136" s="161"/>
    </row>
    <row r="137" spans="2:5" x14ac:dyDescent="0.35">
      <c r="B137" s="162"/>
      <c r="C137" s="163"/>
      <c r="D137" s="163"/>
      <c r="E137" s="164" t="s">
        <v>307</v>
      </c>
    </row>
    <row r="138" spans="2:5" x14ac:dyDescent="0.35">
      <c r="B138" s="162"/>
      <c r="C138" s="163"/>
      <c r="D138" s="163" t="s">
        <v>382</v>
      </c>
      <c r="E138" s="164" t="s">
        <v>296</v>
      </c>
    </row>
    <row r="139" spans="2:5" x14ac:dyDescent="0.35">
      <c r="B139" s="162"/>
      <c r="C139" s="163"/>
      <c r="D139" s="163" t="s">
        <v>383</v>
      </c>
      <c r="E139" s="164" t="s">
        <v>296</v>
      </c>
    </row>
    <row r="140" spans="2:5" x14ac:dyDescent="0.35">
      <c r="B140" s="162"/>
      <c r="C140" s="163"/>
      <c r="D140" s="163" t="s">
        <v>384</v>
      </c>
      <c r="E140" s="164" t="s">
        <v>296</v>
      </c>
    </row>
    <row r="141" spans="2:5" x14ac:dyDescent="0.35">
      <c r="B141" s="162"/>
      <c r="C141" s="163"/>
      <c r="D141" s="163" t="s">
        <v>385</v>
      </c>
      <c r="E141" s="164" t="s">
        <v>296</v>
      </c>
    </row>
    <row r="142" spans="2:5" x14ac:dyDescent="0.35">
      <c r="B142" s="162"/>
      <c r="C142" s="163"/>
      <c r="D142" s="163" t="s">
        <v>386</v>
      </c>
      <c r="E142" s="164"/>
    </row>
    <row r="143" spans="2:5" x14ac:dyDescent="0.35">
      <c r="B143" s="165"/>
      <c r="C143" s="166"/>
      <c r="D143" s="166" t="s">
        <v>387</v>
      </c>
      <c r="E143" s="167" t="s">
        <v>296</v>
      </c>
    </row>
    <row r="144" spans="2:5" x14ac:dyDescent="0.35">
      <c r="B144" s="162"/>
      <c r="C144" s="163"/>
      <c r="D144" s="163"/>
      <c r="E144" s="164"/>
    </row>
    <row r="145" spans="2:6" x14ac:dyDescent="0.35">
      <c r="B145" s="155" t="s">
        <v>388</v>
      </c>
      <c r="C145" s="156"/>
      <c r="D145" s="157"/>
      <c r="E145" s="158"/>
    </row>
    <row r="146" spans="2:6" x14ac:dyDescent="0.35">
      <c r="B146" s="159">
        <f>B136+1</f>
        <v>723</v>
      </c>
      <c r="C146" s="160" t="s">
        <v>389</v>
      </c>
      <c r="D146" s="160"/>
      <c r="E146" s="161"/>
    </row>
    <row r="147" spans="2:6" x14ac:dyDescent="0.35">
      <c r="B147" s="162"/>
      <c r="C147" s="163"/>
      <c r="D147" s="163" t="s">
        <v>304</v>
      </c>
      <c r="E147" s="164"/>
    </row>
    <row r="148" spans="2:6" x14ac:dyDescent="0.35">
      <c r="B148" s="165"/>
      <c r="C148" s="166"/>
      <c r="D148" s="166" t="s">
        <v>305</v>
      </c>
      <c r="E148" s="167" t="s">
        <v>296</v>
      </c>
    </row>
    <row r="149" spans="2:6" x14ac:dyDescent="0.35">
      <c r="B149" s="159">
        <f>B146+1</f>
        <v>724</v>
      </c>
      <c r="C149" s="160" t="s">
        <v>390</v>
      </c>
      <c r="D149" s="160"/>
      <c r="E149" s="161"/>
    </row>
    <row r="150" spans="2:6" x14ac:dyDescent="0.35">
      <c r="B150" s="162"/>
      <c r="C150" s="163"/>
      <c r="D150" s="163" t="s">
        <v>391</v>
      </c>
      <c r="E150" s="164"/>
    </row>
    <row r="151" spans="2:6" x14ac:dyDescent="0.35">
      <c r="B151" s="162"/>
      <c r="C151" s="163"/>
      <c r="D151" s="163" t="s">
        <v>392</v>
      </c>
      <c r="E151" s="164" t="s">
        <v>296</v>
      </c>
    </row>
    <row r="152" spans="2:6" x14ac:dyDescent="0.35">
      <c r="B152" s="165"/>
      <c r="C152" s="166"/>
      <c r="D152" s="166" t="s">
        <v>393</v>
      </c>
      <c r="E152" s="167"/>
    </row>
    <row r="153" spans="2:6" x14ac:dyDescent="0.35">
      <c r="B153" s="159">
        <f>B149+1</f>
        <v>725</v>
      </c>
      <c r="C153" s="160" t="s">
        <v>394</v>
      </c>
      <c r="D153" s="160"/>
      <c r="E153" s="161"/>
    </row>
    <row r="154" spans="2:6" x14ac:dyDescent="0.35">
      <c r="B154" s="162"/>
      <c r="C154" s="163"/>
      <c r="D154" s="163" t="s">
        <v>304</v>
      </c>
      <c r="E154" s="164"/>
    </row>
    <row r="155" spans="2:6" x14ac:dyDescent="0.35">
      <c r="B155" s="165"/>
      <c r="C155" s="166"/>
      <c r="D155" s="166" t="s">
        <v>305</v>
      </c>
      <c r="E155" s="167" t="s">
        <v>296</v>
      </c>
      <c r="F155" s="40" t="str">
        <f>CONCATENATE("If No, Skip to Q",B162)</f>
        <v>If No, Skip to Q727</v>
      </c>
    </row>
    <row r="156" spans="2:6" x14ac:dyDescent="0.35">
      <c r="B156" s="159">
        <f>B153+1</f>
        <v>726</v>
      </c>
      <c r="D156" s="160"/>
      <c r="E156" s="161"/>
    </row>
    <row r="157" spans="2:6" x14ac:dyDescent="0.35">
      <c r="B157" s="162"/>
      <c r="C157" s="160" t="s">
        <v>395</v>
      </c>
      <c r="D157" s="163" t="s">
        <v>304</v>
      </c>
      <c r="E157" s="164"/>
    </row>
    <row r="158" spans="2:6" x14ac:dyDescent="0.35">
      <c r="B158" s="162"/>
      <c r="C158" s="163"/>
      <c r="D158" s="163" t="s">
        <v>305</v>
      </c>
      <c r="E158" s="164" t="s">
        <v>296</v>
      </c>
    </row>
    <row r="159" spans="2:6" x14ac:dyDescent="0.35">
      <c r="B159" s="165"/>
      <c r="C159" s="166" t="s">
        <v>396</v>
      </c>
      <c r="D159" s="166" t="s">
        <v>397</v>
      </c>
      <c r="E159" s="167"/>
    </row>
    <row r="160" spans="2:6" x14ac:dyDescent="0.35">
      <c r="B160" s="165"/>
      <c r="C160" s="166"/>
      <c r="D160" s="166"/>
      <c r="E160" s="167"/>
    </row>
    <row r="161" spans="2:5" x14ac:dyDescent="0.35">
      <c r="B161" s="155" t="s">
        <v>398</v>
      </c>
      <c r="C161" s="156"/>
      <c r="D161" s="157"/>
      <c r="E161" s="158"/>
    </row>
    <row r="162" spans="2:5" x14ac:dyDescent="0.35">
      <c r="B162" s="159">
        <f>B156+1</f>
        <v>727</v>
      </c>
      <c r="C162" s="160" t="s">
        <v>399</v>
      </c>
      <c r="D162" s="160"/>
      <c r="E162" s="161"/>
    </row>
    <row r="163" spans="2:5" x14ac:dyDescent="0.35">
      <c r="B163" s="162"/>
      <c r="C163" s="163"/>
      <c r="D163" s="163" t="s">
        <v>400</v>
      </c>
      <c r="E163" s="164" t="s">
        <v>307</v>
      </c>
    </row>
    <row r="164" spans="2:5" x14ac:dyDescent="0.35">
      <c r="B164" s="162"/>
      <c r="C164" s="163"/>
      <c r="D164" s="163" t="s">
        <v>401</v>
      </c>
      <c r="E164" s="164" t="s">
        <v>296</v>
      </c>
    </row>
    <row r="165" spans="2:5" x14ac:dyDescent="0.35">
      <c r="B165" s="162"/>
      <c r="C165" s="163"/>
      <c r="D165" s="163" t="s">
        <v>402</v>
      </c>
      <c r="E165" s="164" t="s">
        <v>296</v>
      </c>
    </row>
    <row r="166" spans="2:5" x14ac:dyDescent="0.35">
      <c r="B166" s="162"/>
      <c r="C166" s="163"/>
      <c r="D166" s="163" t="s">
        <v>770</v>
      </c>
      <c r="E166" s="164" t="s">
        <v>296</v>
      </c>
    </row>
    <row r="167" spans="2:5" x14ac:dyDescent="0.35">
      <c r="B167" s="165"/>
      <c r="C167" s="166"/>
      <c r="D167" s="166" t="s">
        <v>771</v>
      </c>
      <c r="E167" s="164" t="s">
        <v>296</v>
      </c>
    </row>
    <row r="168" spans="2:5" x14ac:dyDescent="0.35">
      <c r="B168" s="155">
        <f>B162+1</f>
        <v>728</v>
      </c>
      <c r="C168" s="157" t="s">
        <v>403</v>
      </c>
      <c r="D168" s="157"/>
      <c r="E168" s="158"/>
    </row>
    <row r="170" spans="2:5" x14ac:dyDescent="0.35">
      <c r="B170" s="155" t="s">
        <v>404</v>
      </c>
    </row>
    <row r="171" spans="2:5" ht="25.5" x14ac:dyDescent="0.35">
      <c r="B171" s="155">
        <f>B168+1</f>
        <v>729</v>
      </c>
      <c r="C171" s="168" t="s">
        <v>405</v>
      </c>
      <c r="D171" s="160"/>
      <c r="E171" s="161"/>
    </row>
    <row r="172" spans="2:5" x14ac:dyDescent="0.35">
      <c r="B172" s="162"/>
      <c r="C172" s="163"/>
      <c r="D172" s="163" t="s">
        <v>406</v>
      </c>
      <c r="E172" s="164" t="s">
        <v>307</v>
      </c>
    </row>
    <row r="173" spans="2:5" x14ac:dyDescent="0.35">
      <c r="B173" s="162"/>
      <c r="C173" s="163"/>
      <c r="D173" s="163" t="s">
        <v>407</v>
      </c>
      <c r="E173" s="164" t="s">
        <v>296</v>
      </c>
    </row>
    <row r="174" spans="2:5" x14ac:dyDescent="0.35">
      <c r="B174" s="162"/>
      <c r="C174" s="163"/>
      <c r="D174" s="163" t="s">
        <v>408</v>
      </c>
      <c r="E174" s="164" t="s">
        <v>296</v>
      </c>
    </row>
    <row r="175" spans="2:5" x14ac:dyDescent="0.35">
      <c r="B175" s="162"/>
      <c r="C175" s="163"/>
      <c r="D175" s="163" t="s">
        <v>409</v>
      </c>
      <c r="E175" s="164" t="s">
        <v>296</v>
      </c>
    </row>
    <row r="176" spans="2:5" x14ac:dyDescent="0.35">
      <c r="B176" s="162"/>
      <c r="C176" s="163"/>
      <c r="D176" s="163" t="s">
        <v>410</v>
      </c>
      <c r="E176" s="164" t="s">
        <v>296</v>
      </c>
    </row>
    <row r="177" spans="2:5" x14ac:dyDescent="0.35">
      <c r="B177" s="162"/>
      <c r="C177" s="163"/>
      <c r="D177" s="163" t="s">
        <v>411</v>
      </c>
      <c r="E177" s="164" t="s">
        <v>296</v>
      </c>
    </row>
    <row r="178" spans="2:5" x14ac:dyDescent="0.35">
      <c r="B178" s="162"/>
      <c r="C178" s="163"/>
      <c r="D178" s="163" t="s">
        <v>412</v>
      </c>
      <c r="E178" s="164"/>
    </row>
    <row r="179" spans="2:5" x14ac:dyDescent="0.35">
      <c r="B179" s="165"/>
      <c r="C179" s="166"/>
      <c r="D179" s="166" t="s">
        <v>413</v>
      </c>
      <c r="E179" s="167" t="s">
        <v>414</v>
      </c>
    </row>
    <row r="180" spans="2:5" x14ac:dyDescent="0.35">
      <c r="B180" s="155">
        <f>B171+1</f>
        <v>730</v>
      </c>
      <c r="C180" s="484" t="s">
        <v>415</v>
      </c>
      <c r="D180" s="160"/>
      <c r="E180" s="161" t="s">
        <v>307</v>
      </c>
    </row>
    <row r="181" spans="2:5" x14ac:dyDescent="0.35">
      <c r="B181" s="162"/>
      <c r="C181" s="163"/>
      <c r="D181" s="163" t="s">
        <v>416</v>
      </c>
      <c r="E181" s="164" t="s">
        <v>296</v>
      </c>
    </row>
    <row r="182" spans="2:5" x14ac:dyDescent="0.35">
      <c r="B182" s="162"/>
      <c r="C182" s="163"/>
      <c r="D182" s="163" t="s">
        <v>417</v>
      </c>
      <c r="E182" s="164" t="s">
        <v>296</v>
      </c>
    </row>
    <row r="183" spans="2:5" x14ac:dyDescent="0.35">
      <c r="B183" s="162"/>
      <c r="C183" s="163"/>
      <c r="D183" s="163" t="s">
        <v>418</v>
      </c>
      <c r="E183" s="164" t="s">
        <v>296</v>
      </c>
    </row>
    <row r="184" spans="2:5" x14ac:dyDescent="0.35">
      <c r="B184" s="162"/>
      <c r="C184" s="163"/>
      <c r="D184" s="163" t="s">
        <v>419</v>
      </c>
      <c r="E184" s="164" t="s">
        <v>296</v>
      </c>
    </row>
    <row r="185" spans="2:5" x14ac:dyDescent="0.35">
      <c r="B185" s="165"/>
      <c r="C185" s="166"/>
      <c r="D185" s="166" t="s">
        <v>420</v>
      </c>
      <c r="E185" s="167" t="s">
        <v>296</v>
      </c>
    </row>
    <row r="188" spans="2:5" ht="25.5" x14ac:dyDescent="0.35">
      <c r="B188" s="155">
        <f>B180+1</f>
        <v>731</v>
      </c>
      <c r="C188" s="485" t="s">
        <v>421</v>
      </c>
      <c r="D188" s="169"/>
      <c r="E188" s="161"/>
    </row>
    <row r="189" spans="2:5" x14ac:dyDescent="0.35">
      <c r="B189" s="170"/>
      <c r="C189" s="163"/>
      <c r="D189" s="171" t="s">
        <v>422</v>
      </c>
      <c r="E189" s="164"/>
    </row>
    <row r="190" spans="2:5" x14ac:dyDescent="0.35">
      <c r="B190" s="170"/>
      <c r="C190" s="163"/>
      <c r="D190" s="172" t="s">
        <v>423</v>
      </c>
      <c r="E190" s="164"/>
    </row>
    <row r="191" spans="2:5" ht="25.5" x14ac:dyDescent="0.35">
      <c r="B191" s="170"/>
      <c r="C191" s="163"/>
      <c r="D191" s="172" t="s">
        <v>424</v>
      </c>
      <c r="E191" s="164" t="s">
        <v>296</v>
      </c>
    </row>
    <row r="192" spans="2:5" x14ac:dyDescent="0.35">
      <c r="B192" s="170"/>
      <c r="C192" s="163"/>
      <c r="D192" s="171" t="s">
        <v>425</v>
      </c>
      <c r="E192" s="164"/>
    </row>
    <row r="193" spans="2:5" x14ac:dyDescent="0.35">
      <c r="B193" s="173"/>
      <c r="C193" s="166"/>
      <c r="D193" s="174" t="s">
        <v>426</v>
      </c>
      <c r="E193" s="167"/>
    </row>
    <row r="195" spans="2:5" ht="25.5" x14ac:dyDescent="0.35">
      <c r="B195" s="155">
        <f>B188+1</f>
        <v>732</v>
      </c>
      <c r="C195" s="168" t="s">
        <v>427</v>
      </c>
      <c r="D195" s="160"/>
      <c r="E195" s="161"/>
    </row>
    <row r="196" spans="2:5" x14ac:dyDescent="0.35">
      <c r="B196" s="162"/>
      <c r="C196" s="163"/>
      <c r="D196" s="163" t="s">
        <v>304</v>
      </c>
      <c r="E196" s="164" t="s">
        <v>296</v>
      </c>
    </row>
    <row r="197" spans="2:5" x14ac:dyDescent="0.35">
      <c r="B197" s="165"/>
      <c r="C197" s="166"/>
      <c r="D197" s="166" t="s">
        <v>305</v>
      </c>
      <c r="E197" s="167"/>
    </row>
    <row r="198" spans="2:5" x14ac:dyDescent="0.35">
      <c r="B198" s="155">
        <f>B195+1</f>
        <v>733</v>
      </c>
      <c r="C198" s="160" t="s">
        <v>428</v>
      </c>
      <c r="D198" s="160"/>
      <c r="E198" s="161" t="s">
        <v>307</v>
      </c>
    </row>
    <row r="199" spans="2:5" x14ac:dyDescent="0.35">
      <c r="B199" s="162"/>
      <c r="C199" s="163"/>
      <c r="D199" s="163" t="s">
        <v>429</v>
      </c>
      <c r="E199" s="164" t="s">
        <v>296</v>
      </c>
    </row>
    <row r="200" spans="2:5" x14ac:dyDescent="0.35">
      <c r="B200" s="162"/>
      <c r="C200" s="163"/>
      <c r="D200" s="163" t="s">
        <v>430</v>
      </c>
      <c r="E200" s="164" t="s">
        <v>296</v>
      </c>
    </row>
    <row r="201" spans="2:5" x14ac:dyDescent="0.35">
      <c r="B201" s="162"/>
      <c r="C201" s="163"/>
      <c r="D201" s="163" t="s">
        <v>431</v>
      </c>
      <c r="E201" s="164" t="s">
        <v>296</v>
      </c>
    </row>
    <row r="202" spans="2:5" x14ac:dyDescent="0.35">
      <c r="B202" s="165"/>
      <c r="C202" s="166"/>
      <c r="D202" s="166" t="s">
        <v>432</v>
      </c>
      <c r="E202" s="167" t="s">
        <v>414</v>
      </c>
    </row>
    <row r="204" spans="2:5" ht="38.25" x14ac:dyDescent="0.35">
      <c r="B204" s="155">
        <f>B198+1</f>
        <v>734</v>
      </c>
      <c r="C204" s="485" t="s">
        <v>433</v>
      </c>
      <c r="D204" s="160"/>
      <c r="E204" s="161" t="s">
        <v>307</v>
      </c>
    </row>
    <row r="205" spans="2:5" ht="25.5" x14ac:dyDescent="0.35">
      <c r="B205" s="162"/>
      <c r="C205" s="163"/>
      <c r="D205" s="175" t="s">
        <v>434</v>
      </c>
      <c r="E205" s="164" t="s">
        <v>296</v>
      </c>
    </row>
    <row r="206" spans="2:5" ht="25.5" x14ac:dyDescent="0.35">
      <c r="B206" s="162"/>
      <c r="C206" s="163"/>
      <c r="D206" s="175" t="s">
        <v>435</v>
      </c>
      <c r="E206" s="164" t="s">
        <v>296</v>
      </c>
    </row>
    <row r="207" spans="2:5" ht="38.25" x14ac:dyDescent="0.35">
      <c r="B207" s="162"/>
      <c r="C207" s="163"/>
      <c r="D207" s="175" t="s">
        <v>436</v>
      </c>
      <c r="E207" s="164" t="s">
        <v>296</v>
      </c>
    </row>
    <row r="208" spans="2:5" ht="38.25" x14ac:dyDescent="0.35">
      <c r="B208" s="162"/>
      <c r="C208" s="163"/>
      <c r="D208" s="175" t="s">
        <v>437</v>
      </c>
      <c r="E208" s="164" t="s">
        <v>296</v>
      </c>
    </row>
    <row r="209" spans="2:5" ht="25.5" x14ac:dyDescent="0.35">
      <c r="B209" s="162"/>
      <c r="C209" s="163"/>
      <c r="D209" s="175" t="s">
        <v>438</v>
      </c>
      <c r="E209" s="164" t="s">
        <v>296</v>
      </c>
    </row>
    <row r="210" spans="2:5" ht="38.25" x14ac:dyDescent="0.35">
      <c r="B210" s="162"/>
      <c r="C210" s="163"/>
      <c r="D210" s="175" t="s">
        <v>439</v>
      </c>
      <c r="E210" s="164" t="s">
        <v>296</v>
      </c>
    </row>
    <row r="211" spans="2:5" ht="38.25" x14ac:dyDescent="0.35">
      <c r="B211" s="162"/>
      <c r="C211" s="163"/>
      <c r="D211" s="175" t="s">
        <v>440</v>
      </c>
      <c r="E211" s="164" t="s">
        <v>296</v>
      </c>
    </row>
    <row r="212" spans="2:5" x14ac:dyDescent="0.35">
      <c r="B212" s="165"/>
      <c r="C212" s="166"/>
      <c r="D212" s="166" t="s">
        <v>441</v>
      </c>
      <c r="E212" s="176" t="s">
        <v>442</v>
      </c>
    </row>
    <row r="214" spans="2:5" x14ac:dyDescent="0.35">
      <c r="B214" s="153" t="s">
        <v>443</v>
      </c>
    </row>
    <row r="215" spans="2:5" x14ac:dyDescent="0.35">
      <c r="B215" s="155">
        <f>B204+1</f>
        <v>735</v>
      </c>
      <c r="C215" s="188" t="s">
        <v>444</v>
      </c>
      <c r="D215" s="160"/>
      <c r="E215" s="161"/>
    </row>
    <row r="216" spans="2:5" x14ac:dyDescent="0.35">
      <c r="B216" s="162"/>
      <c r="C216" s="189"/>
      <c r="D216" s="189" t="s">
        <v>445</v>
      </c>
      <c r="E216" s="164"/>
    </row>
    <row r="217" spans="2:5" x14ac:dyDescent="0.35">
      <c r="B217" s="162"/>
      <c r="C217" s="189"/>
      <c r="D217" s="189" t="s">
        <v>446</v>
      </c>
      <c r="E217" s="164"/>
    </row>
    <row r="218" spans="2:5" x14ac:dyDescent="0.35">
      <c r="B218" s="162"/>
      <c r="C218" s="189"/>
      <c r="D218" s="189" t="s">
        <v>447</v>
      </c>
      <c r="E218" s="164" t="s">
        <v>296</v>
      </c>
    </row>
    <row r="219" spans="2:5" x14ac:dyDescent="0.35">
      <c r="B219" s="165"/>
      <c r="C219" s="190"/>
      <c r="D219" s="190" t="s">
        <v>448</v>
      </c>
      <c r="E219" s="167"/>
    </row>
    <row r="220" spans="2:5" ht="38.25" x14ac:dyDescent="0.35">
      <c r="B220" s="155">
        <f>B215+1</f>
        <v>736</v>
      </c>
      <c r="C220" s="163" t="s">
        <v>449</v>
      </c>
      <c r="D220" s="163"/>
      <c r="E220" s="191" t="s">
        <v>450</v>
      </c>
    </row>
    <row r="221" spans="2:5" x14ac:dyDescent="0.35">
      <c r="B221" s="162"/>
      <c r="C221" s="163"/>
      <c r="D221" s="192" t="s">
        <v>451</v>
      </c>
      <c r="E221" s="164" t="s">
        <v>296</v>
      </c>
    </row>
    <row r="222" spans="2:5" x14ac:dyDescent="0.35">
      <c r="B222" s="162"/>
      <c r="C222" s="163"/>
      <c r="D222" s="192" t="s">
        <v>452</v>
      </c>
      <c r="E222" s="164" t="s">
        <v>296</v>
      </c>
    </row>
    <row r="223" spans="2:5" x14ac:dyDescent="0.35">
      <c r="B223" s="162"/>
      <c r="C223" s="163"/>
      <c r="D223" s="192" t="s">
        <v>453</v>
      </c>
      <c r="E223" s="164" t="s">
        <v>296</v>
      </c>
    </row>
    <row r="224" spans="2:5" x14ac:dyDescent="0.35">
      <c r="B224" s="162"/>
      <c r="C224" s="163"/>
      <c r="D224" s="192" t="s">
        <v>454</v>
      </c>
      <c r="E224" s="164" t="s">
        <v>296</v>
      </c>
    </row>
    <row r="225" spans="2:5" x14ac:dyDescent="0.35">
      <c r="B225" s="162"/>
      <c r="C225" s="163"/>
      <c r="D225" s="192" t="s">
        <v>455</v>
      </c>
      <c r="E225" s="164" t="s">
        <v>296</v>
      </c>
    </row>
    <row r="226" spans="2:5" x14ac:dyDescent="0.35">
      <c r="B226" s="165"/>
      <c r="C226" s="166"/>
      <c r="D226" s="193" t="s">
        <v>456</v>
      </c>
      <c r="E226" s="167" t="s">
        <v>296</v>
      </c>
    </row>
    <row r="227" spans="2:5" x14ac:dyDescent="0.35">
      <c r="B227" s="165"/>
      <c r="C227" s="163"/>
      <c r="D227" s="486" t="s">
        <v>457</v>
      </c>
      <c r="E227" s="164" t="s">
        <v>296</v>
      </c>
    </row>
    <row r="228" spans="2:5" ht="25.5" x14ac:dyDescent="0.35">
      <c r="B228" s="155">
        <v>737</v>
      </c>
      <c r="C228" s="194" t="s">
        <v>458</v>
      </c>
      <c r="D228" s="160"/>
      <c r="E228" s="195"/>
    </row>
    <row r="229" spans="2:5" x14ac:dyDescent="0.35">
      <c r="B229" s="170"/>
      <c r="C229" s="189"/>
      <c r="D229" s="163" t="s">
        <v>445</v>
      </c>
      <c r="E229" s="196"/>
    </row>
    <row r="230" spans="2:5" x14ac:dyDescent="0.35">
      <c r="B230" s="170"/>
      <c r="C230" s="189"/>
      <c r="D230" s="163" t="s">
        <v>446</v>
      </c>
      <c r="E230" s="196"/>
    </row>
    <row r="231" spans="2:5" x14ac:dyDescent="0.35">
      <c r="B231" s="170"/>
      <c r="C231" s="189"/>
      <c r="D231" s="163" t="s">
        <v>447</v>
      </c>
      <c r="E231" s="196" t="s">
        <v>296</v>
      </c>
    </row>
    <row r="232" spans="2:5" x14ac:dyDescent="0.35">
      <c r="B232" s="173"/>
      <c r="C232" s="190"/>
      <c r="D232" s="166" t="s">
        <v>448</v>
      </c>
      <c r="E232" s="197"/>
    </row>
    <row r="233" spans="2:5" ht="25.5" x14ac:dyDescent="0.35">
      <c r="B233" s="155">
        <f>B228+1</f>
        <v>738</v>
      </c>
      <c r="C233" s="194" t="s">
        <v>459</v>
      </c>
      <c r="D233" s="160"/>
      <c r="E233" s="161"/>
    </row>
    <row r="234" spans="2:5" x14ac:dyDescent="0.35">
      <c r="B234" s="162"/>
      <c r="C234" s="192"/>
      <c r="D234" s="163" t="s">
        <v>460</v>
      </c>
      <c r="E234" s="164"/>
    </row>
    <row r="235" spans="2:5" x14ac:dyDescent="0.35">
      <c r="B235" s="162"/>
      <c r="C235" s="192"/>
      <c r="D235" s="163" t="s">
        <v>461</v>
      </c>
      <c r="E235" s="164"/>
    </row>
    <row r="236" spans="2:5" x14ac:dyDescent="0.35">
      <c r="B236" s="162"/>
      <c r="C236" s="192"/>
      <c r="D236" s="163" t="s">
        <v>462</v>
      </c>
      <c r="E236" s="164"/>
    </row>
    <row r="237" spans="2:5" x14ac:dyDescent="0.35">
      <c r="B237" s="162"/>
      <c r="C237" s="163"/>
      <c r="D237" s="163" t="s">
        <v>463</v>
      </c>
      <c r="E237" s="164" t="s">
        <v>296</v>
      </c>
    </row>
    <row r="238" spans="2:5" x14ac:dyDescent="0.35">
      <c r="B238" s="162"/>
      <c r="C238" s="163"/>
      <c r="D238" s="163" t="s">
        <v>464</v>
      </c>
      <c r="E238" s="164"/>
    </row>
    <row r="239" spans="2:5" x14ac:dyDescent="0.35">
      <c r="B239" s="165"/>
      <c r="C239" s="166"/>
      <c r="D239" s="166" t="s">
        <v>465</v>
      </c>
      <c r="E239" s="16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b88ec124-628b-4af9-845b-a893d0705958" xsi:nil="true"/>
    <lcf76f155ced4ddcb4097134ff3c332f xmlns="0047f599-ebeb-45c7-aa9e-1d7b2c84599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A5C43DF00652046A86CC2B5CA32539C" ma:contentTypeVersion="12" ma:contentTypeDescription="Create a new document." ma:contentTypeScope="" ma:versionID="b43b7626e96abc0dc3c2323d7c37e22e">
  <xsd:schema xmlns:xsd="http://www.w3.org/2001/XMLSchema" xmlns:xs="http://www.w3.org/2001/XMLSchema" xmlns:p="http://schemas.microsoft.com/office/2006/metadata/properties" xmlns:ns2="0047f599-ebeb-45c7-aa9e-1d7b2c845991" xmlns:ns3="b88ec124-628b-4af9-845b-a893d0705958" targetNamespace="http://schemas.microsoft.com/office/2006/metadata/properties" ma:root="true" ma:fieldsID="28eb9d688c812b1b890bfc74f3dc495e" ns2:_="" ns3:_="">
    <xsd:import namespace="0047f599-ebeb-45c7-aa9e-1d7b2c845991"/>
    <xsd:import namespace="b88ec124-628b-4af9-845b-a893d070595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47f599-ebeb-45c7-aa9e-1d7b2c8459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c660c71-f414-422b-ad82-7be4b78b515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88ec124-628b-4af9-845b-a893d070595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3fa251b-ff85-4883-9227-10fcc1f31352}" ma:internalName="TaxCatchAll" ma:showField="CatchAllData" ma:web="b88ec124-628b-4af9-845b-a893d07059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2E88779-C5DA-4CA6-ADD3-962A226E9295}">
  <ds:schemaRefs>
    <ds:schemaRef ds:uri="http://schemas.microsoft.com/sharepoint/v3/contenttype/forms"/>
  </ds:schemaRefs>
</ds:datastoreItem>
</file>

<file path=customXml/itemProps2.xml><?xml version="1.0" encoding="utf-8"?>
<ds:datastoreItem xmlns:ds="http://schemas.openxmlformats.org/officeDocument/2006/customXml" ds:itemID="{46B02717-D75A-485D-A00F-29A079557B8C}">
  <ds:schemaRefs>
    <ds:schemaRef ds:uri="http://schemas.microsoft.com/office/2006/metadata/properties"/>
    <ds:schemaRef ds:uri="http://schemas.microsoft.com/office/infopath/2007/PartnerControls"/>
    <ds:schemaRef ds:uri="b88ec124-628b-4af9-845b-a893d0705958"/>
    <ds:schemaRef ds:uri="0047f599-ebeb-45c7-aa9e-1d7b2c845991"/>
  </ds:schemaRefs>
</ds:datastoreItem>
</file>

<file path=customXml/itemProps3.xml><?xml version="1.0" encoding="utf-8"?>
<ds:datastoreItem xmlns:ds="http://schemas.openxmlformats.org/officeDocument/2006/customXml" ds:itemID="{3E1E2766-63F6-4EAE-9D57-316D0A7FDB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47f599-ebeb-45c7-aa9e-1d7b2c845991"/>
    <ds:schemaRef ds:uri="b88ec124-628b-4af9-845b-a893d07059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vt:lpstr>
      <vt:lpstr>HouseholdCharacteristics</vt:lpstr>
      <vt:lpstr>Housing</vt:lpstr>
      <vt:lpstr>FoodSecurity</vt:lpstr>
      <vt:lpstr>Market Access</vt:lpstr>
      <vt:lpstr>Crop Production</vt:lpstr>
      <vt:lpstr>Livestock</vt:lpstr>
    </vt:vector>
  </TitlesOfParts>
  <Manager/>
  <Company>WBG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Romeo Jacky Gansey</dc:creator>
  <cp:keywords/>
  <dc:description/>
  <cp:lastModifiedBy>Romeo Jacky Gansey</cp:lastModifiedBy>
  <cp:revision/>
  <dcterms:created xsi:type="dcterms:W3CDTF">2025-11-03T15:42:02Z</dcterms:created>
  <dcterms:modified xsi:type="dcterms:W3CDTF">2026-09-03T10:30:51Z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2025-11-03T15:53:15Z</vt:lpwstr>
  </property>
  <property fmtid="{D5CDD505-2E9C-101B-9397-08002B2CF9AE}" pid="4" name="MSIP_Label_f1bf45b6-5649-4236-82a3-f45024cd282e_Method">
    <vt:lpwstr>Privileged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77d73a1a-9384-4ff7-8cc4-0085afe16cd3</vt:lpwstr>
  </property>
  <property fmtid="{D5CDD505-2E9C-101B-9397-08002B2CF9AE}" pid="8" name="MSIP_Label_f1bf45b6-5649-4236-82a3-f45024cd282e_ContentBits">
    <vt:lpwstr>2</vt:lpwstr>
  </property>
  <property fmtid="{D5CDD505-2E9C-101B-9397-08002B2CF9AE}" pid="9" name="MSIP_Label_f1bf45b6-5649-4236-82a3-f45024cd282e_Tag">
    <vt:lpwstr>10, 0, 1, 1</vt:lpwstr>
  </property>
  <property fmtid="{D5CDD505-2E9C-101B-9397-08002B2CF9AE}" pid="10" name="ContentTypeId">
    <vt:lpwstr>0x0101005A5C43DF00652046A86CC2B5CA32539C</vt:lpwstr>
  </property>
  <property fmtid="{D5CDD505-2E9C-101B-9397-08002B2CF9AE}" pid="11" name="MediaServiceImageTags">
    <vt:lpwstr/>
  </property>
</Properties>
</file>